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0920" tabRatio="687" firstSheet="22" activeTab="22"/>
  </bookViews>
  <sheets>
    <sheet name="Pr. 1" sheetId="32" r:id="rId1"/>
    <sheet name="Pr. 2" sheetId="33" r:id="rId2"/>
    <sheet name="Pr. 3" sheetId="44" r:id="rId3"/>
    <sheet name="Pr. 4" sheetId="45" r:id="rId4"/>
    <sheet name="Pr. 5" sheetId="46" r:id="rId5"/>
    <sheet name="Pr. 6" sheetId="29" r:id="rId6"/>
    <sheet name="Pr. 7" sheetId="31" r:id="rId7"/>
    <sheet name="Pr. 8" sheetId="24" r:id="rId8"/>
    <sheet name="Pr. 9" sheetId="26" r:id="rId9"/>
    <sheet name="Pr. 10" sheetId="28" r:id="rId10"/>
    <sheet name="Pr.11" sheetId="12" r:id="rId11"/>
    <sheet name="Pr. 12" sheetId="1" r:id="rId12"/>
    <sheet name="Pr. 13" sheetId="13" r:id="rId13"/>
    <sheet name="Pr. 14" sheetId="35" r:id="rId14"/>
    <sheet name="Pr. 15" sheetId="47" r:id="rId15"/>
    <sheet name="Pr. 16" sheetId="43" r:id="rId16"/>
    <sheet name="Pr. 17" sheetId="17" r:id="rId17"/>
    <sheet name="Pr. 18" sheetId="16" r:id="rId18"/>
    <sheet name="Pr. 19" sheetId="15" r:id="rId19"/>
    <sheet name="Pr. 20" sheetId="22" r:id="rId20"/>
    <sheet name="Pr. 21" sheetId="23" r:id="rId21"/>
    <sheet name="Fig. 1" sheetId="34" r:id="rId22"/>
    <sheet name="Fig. 2" sheetId="48" r:id="rId23"/>
    <sheet name="Fig. 3" sheetId="49" r:id="rId24"/>
    <sheet name="Fig. 4" sheetId="30" r:id="rId25"/>
    <sheet name="Fig. 5" sheetId="25" r:id="rId26"/>
    <sheet name="Fig. 6" sheetId="27" r:id="rId27"/>
    <sheet name="Fig. 7" sheetId="2" r:id="rId28"/>
    <sheet name="Fig. 8" sheetId="14" r:id="rId29"/>
    <sheet name="Fig. 9" sheetId="38" r:id="rId30"/>
    <sheet name="Fig. 10" sheetId="37" r:id="rId31"/>
    <sheet name="Fig. 11" sheetId="39" r:id="rId32"/>
    <sheet name="Fig. 12" sheetId="40" r:id="rId33"/>
    <sheet name="Fig. 13" sheetId="42" r:id="rId34"/>
    <sheet name="Fig. 14" sheetId="18" r:id="rId35"/>
    <sheet name="Fig. 15" sheetId="21" r:id="rId36"/>
  </sheets>
  <externalReferences>
    <externalReference r:id="rId37"/>
  </externalReferences>
  <definedNames>
    <definedName name="OLE_LINK2" localSheetId="24">'Fig. 4'!#REF!</definedName>
  </definedNames>
  <calcPr calcId="145621"/>
</workbook>
</file>

<file path=xl/calcChain.xml><?xml version="1.0" encoding="utf-8"?>
<calcChain xmlns="http://schemas.openxmlformats.org/spreadsheetml/2006/main">
  <c r="J13" i="34" l="1"/>
  <c r="I9" i="47"/>
  <c r="H9" i="47"/>
  <c r="G9" i="47"/>
  <c r="E9" i="47"/>
  <c r="D9" i="47"/>
  <c r="C9" i="47"/>
  <c r="F9" i="47" l="1"/>
  <c r="J9" i="47"/>
  <c r="D8" i="18" l="1"/>
  <c r="C8" i="18"/>
  <c r="B8" i="18"/>
  <c r="D7" i="18"/>
  <c r="C7" i="18"/>
  <c r="B7" i="18"/>
  <c r="E15" i="42"/>
  <c r="E14" i="42"/>
  <c r="E13" i="42"/>
  <c r="E12" i="42"/>
  <c r="E11" i="42"/>
  <c r="E10" i="42"/>
  <c r="E9" i="42"/>
  <c r="E8" i="42"/>
  <c r="E7" i="42"/>
  <c r="E6" i="42"/>
  <c r="E5" i="42"/>
  <c r="E4" i="42"/>
  <c r="E3" i="42"/>
  <c r="E15" i="40"/>
  <c r="E14" i="40"/>
  <c r="E13" i="40"/>
  <c r="E12" i="40"/>
  <c r="E11" i="40"/>
  <c r="E10" i="40"/>
  <c r="E9" i="40"/>
  <c r="E8" i="40"/>
  <c r="E7" i="40"/>
  <c r="E6" i="40"/>
  <c r="E5" i="40"/>
  <c r="E4" i="40"/>
  <c r="E3" i="40"/>
  <c r="H9" i="39"/>
  <c r="G9" i="39"/>
  <c r="E9" i="39"/>
  <c r="D9" i="39"/>
  <c r="C9" i="39"/>
  <c r="I8" i="39" l="1"/>
  <c r="F8" i="39"/>
  <c r="F7" i="39"/>
  <c r="I6" i="39"/>
  <c r="F6" i="39"/>
  <c r="F9" i="39" s="1"/>
  <c r="D13" i="14"/>
  <c r="C13" i="14"/>
  <c r="B13" i="14"/>
  <c r="G7" i="2" l="1"/>
  <c r="F7" i="2"/>
  <c r="D7" i="2"/>
  <c r="C7" i="2"/>
  <c r="E7" i="2" s="1"/>
  <c r="H6" i="2"/>
  <c r="E6" i="2"/>
  <c r="H5" i="2"/>
  <c r="E5" i="2"/>
  <c r="H4" i="2"/>
  <c r="E4" i="2"/>
  <c r="O14" i="34"/>
  <c r="N14" i="34"/>
  <c r="M14" i="34"/>
  <c r="L14" i="34"/>
  <c r="K14" i="34"/>
  <c r="J14" i="34"/>
  <c r="I14" i="34"/>
  <c r="H14" i="34"/>
  <c r="G14" i="34"/>
  <c r="F14" i="34"/>
  <c r="O13" i="34"/>
  <c r="N13" i="34"/>
  <c r="L13" i="34"/>
  <c r="K13" i="34"/>
  <c r="I13" i="34"/>
  <c r="H13" i="34"/>
  <c r="G13" i="34"/>
  <c r="F13" i="34"/>
  <c r="E13" i="34"/>
  <c r="F11" i="22"/>
  <c r="E11" i="22"/>
  <c r="D11" i="22"/>
  <c r="C11" i="22"/>
  <c r="F28" i="15"/>
  <c r="E28" i="15"/>
  <c r="D28" i="15"/>
  <c r="C28" i="15"/>
  <c r="F16" i="16"/>
  <c r="E16" i="16"/>
  <c r="D16" i="16"/>
  <c r="C16" i="16"/>
  <c r="H24" i="43"/>
  <c r="G24" i="43"/>
  <c r="F24" i="43"/>
  <c r="E24" i="43"/>
  <c r="D24" i="43"/>
  <c r="C24" i="43"/>
  <c r="G17" i="1"/>
  <c r="E17" i="1"/>
  <c r="C17" i="1"/>
  <c r="G10" i="1"/>
  <c r="E10" i="1"/>
  <c r="C10" i="1"/>
  <c r="K13" i="28"/>
  <c r="J13" i="28"/>
  <c r="I13" i="28"/>
  <c r="H13" i="28"/>
  <c r="G13" i="28"/>
  <c r="F13" i="28"/>
  <c r="E13" i="28"/>
  <c r="D13" i="28"/>
  <c r="C13" i="28"/>
  <c r="K7" i="28"/>
  <c r="J7" i="28"/>
  <c r="I7" i="28"/>
  <c r="H7" i="28"/>
  <c r="G7" i="28"/>
  <c r="F7" i="28"/>
  <c r="E7" i="28"/>
  <c r="D7" i="28"/>
  <c r="C7" i="28"/>
  <c r="H10" i="26"/>
  <c r="G10" i="26"/>
  <c r="F10" i="26"/>
  <c r="J9" i="26"/>
  <c r="I9" i="26"/>
  <c r="J8" i="26"/>
  <c r="I8" i="26"/>
  <c r="J7" i="26"/>
  <c r="I7" i="26"/>
  <c r="D6" i="26"/>
  <c r="C6" i="26"/>
  <c r="J5" i="26"/>
  <c r="I5" i="26"/>
  <c r="J4" i="26"/>
  <c r="I4" i="26"/>
  <c r="J3" i="26"/>
  <c r="I3" i="26"/>
  <c r="E28" i="24"/>
  <c r="D28" i="24"/>
  <c r="C28" i="24"/>
  <c r="G17" i="31"/>
  <c r="F17" i="31"/>
  <c r="G16" i="31"/>
  <c r="F16" i="31"/>
  <c r="G15" i="31"/>
  <c r="F15" i="31"/>
  <c r="G14" i="31"/>
  <c r="F14" i="31"/>
  <c r="G13" i="31"/>
  <c r="F13" i="31"/>
  <c r="G12" i="31"/>
  <c r="F12" i="31"/>
  <c r="G11" i="31"/>
  <c r="F11" i="31"/>
  <c r="G10" i="31"/>
  <c r="F10" i="31"/>
  <c r="G9" i="31"/>
  <c r="F9" i="31"/>
  <c r="F8" i="31"/>
  <c r="G7" i="31"/>
  <c r="F7" i="31"/>
  <c r="G6" i="31"/>
  <c r="F6" i="31"/>
  <c r="G5" i="31"/>
  <c r="F5" i="31"/>
  <c r="G18" i="29"/>
  <c r="E18" i="29"/>
  <c r="C17" i="29"/>
  <c r="C16" i="29"/>
  <c r="C15" i="29"/>
  <c r="C14" i="29"/>
  <c r="C13" i="29"/>
  <c r="C12" i="29"/>
  <c r="G11" i="29"/>
  <c r="G19" i="29" s="1"/>
  <c r="E11" i="29"/>
  <c r="E19" i="29" s="1"/>
  <c r="C10" i="29"/>
  <c r="C9" i="29"/>
  <c r="C8" i="29"/>
  <c r="C7" i="29"/>
  <c r="C6" i="29"/>
  <c r="C5" i="29"/>
  <c r="K9" i="32"/>
  <c r="J9" i="32"/>
  <c r="I9" i="32"/>
  <c r="I8" i="32"/>
  <c r="H8" i="32"/>
  <c r="G8" i="32"/>
  <c r="E8" i="32"/>
  <c r="K7" i="32"/>
  <c r="J7" i="32"/>
  <c r="I7" i="32"/>
  <c r="K6" i="32"/>
  <c r="J6" i="32"/>
  <c r="I6" i="32"/>
  <c r="F28" i="24" l="1"/>
  <c r="H7" i="2"/>
  <c r="G28" i="24"/>
  <c r="F19" i="29"/>
  <c r="C19" i="29"/>
  <c r="F17" i="29"/>
  <c r="F16" i="29"/>
  <c r="F15" i="29"/>
  <c r="F14" i="29"/>
  <c r="F13" i="29"/>
  <c r="F12" i="29"/>
  <c r="F10" i="29"/>
  <c r="F9" i="29"/>
  <c r="F8" i="29"/>
  <c r="F7" i="29"/>
  <c r="F6" i="29"/>
  <c r="F5" i="29"/>
  <c r="H19" i="29"/>
  <c r="H17" i="29"/>
  <c r="H16" i="29"/>
  <c r="H15" i="29"/>
  <c r="H14" i="29"/>
  <c r="H13" i="29"/>
  <c r="H12" i="29"/>
  <c r="H10" i="29"/>
  <c r="H9" i="29"/>
  <c r="H8" i="29"/>
  <c r="H7" i="29"/>
  <c r="H6" i="29"/>
  <c r="H5" i="29"/>
  <c r="D5" i="29"/>
  <c r="D6" i="29"/>
  <c r="D7" i="29"/>
  <c r="D8" i="29"/>
  <c r="D9" i="29"/>
  <c r="D10" i="29"/>
  <c r="D12" i="29"/>
  <c r="D13" i="29"/>
  <c r="D14" i="29"/>
  <c r="D15" i="29"/>
  <c r="D16" i="29"/>
  <c r="D17" i="29"/>
  <c r="F18" i="29"/>
  <c r="K8" i="32"/>
  <c r="J8" i="32" s="1"/>
  <c r="F11" i="29"/>
  <c r="H11" i="29"/>
  <c r="K14" i="28"/>
  <c r="J14" i="28" s="1"/>
  <c r="I14" i="28" s="1"/>
  <c r="H14" i="28" s="1"/>
  <c r="G14" i="28" s="1"/>
  <c r="F14" i="28" s="1"/>
  <c r="E14" i="28" s="1"/>
  <c r="D14" i="28" s="1"/>
  <c r="C14" i="28" s="1"/>
  <c r="J10" i="26"/>
  <c r="I10" i="26"/>
  <c r="J6" i="26"/>
  <c r="I6" i="26" s="1"/>
  <c r="H9" i="31"/>
  <c r="H10" i="31"/>
  <c r="H11" i="31"/>
  <c r="H12" i="31"/>
  <c r="H13" i="31"/>
  <c r="H14" i="31"/>
  <c r="H15" i="31"/>
  <c r="H5" i="31"/>
  <c r="H6" i="31"/>
  <c r="H7" i="31"/>
  <c r="H16" i="31"/>
  <c r="H17" i="31"/>
  <c r="H18" i="29" l="1"/>
  <c r="D19" i="29"/>
  <c r="C11" i="29"/>
  <c r="D11" i="29" s="1"/>
  <c r="C18" i="29"/>
  <c r="D18" i="29" s="1"/>
  <c r="E18" i="1"/>
  <c r="F17" i="1" s="1"/>
  <c r="F10" i="1"/>
  <c r="F6" i="1"/>
  <c r="C18" i="1"/>
  <c r="D6" i="1"/>
  <c r="F7" i="1"/>
  <c r="F8" i="1"/>
  <c r="F9" i="1"/>
  <c r="F11" i="1"/>
  <c r="F12" i="1"/>
  <c r="F13" i="1"/>
  <c r="F14" i="1"/>
  <c r="F15" i="1"/>
  <c r="F16" i="1"/>
  <c r="G18" i="1"/>
  <c r="H18" i="1" s="1"/>
  <c r="H17" i="1"/>
  <c r="H5" i="1"/>
  <c r="H7" i="1"/>
  <c r="H9" i="1"/>
  <c r="H11" i="1"/>
  <c r="H12" i="1"/>
  <c r="H13" i="1"/>
  <c r="H14" i="1"/>
  <c r="H15" i="1"/>
  <c r="H16" i="1"/>
  <c r="F18" i="1"/>
  <c r="D17" i="1"/>
  <c r="D10" i="1"/>
  <c r="D5" i="1"/>
  <c r="D7" i="1"/>
  <c r="D8" i="1"/>
  <c r="D9" i="1"/>
  <c r="D11" i="1"/>
  <c r="D12" i="1"/>
  <c r="D13" i="1"/>
  <c r="D14" i="1"/>
  <c r="D15" i="1"/>
  <c r="D16" i="1"/>
  <c r="D18" i="1"/>
  <c r="I9" i="39"/>
  <c r="J6" i="39"/>
  <c r="J9" i="39" s="1"/>
  <c r="J7" i="39"/>
  <c r="J8" i="39"/>
  <c r="H8" i="1" l="1"/>
  <c r="H6" i="1"/>
  <c r="H10" i="1"/>
  <c r="F5" i="1"/>
</calcChain>
</file>

<file path=xl/sharedStrings.xml><?xml version="1.0" encoding="utf-8"?>
<sst xmlns="http://schemas.openxmlformats.org/spreadsheetml/2006/main" count="875" uniqueCount="320">
  <si>
    <t>Anno</t>
  </si>
  <si>
    <t>Natura</t>
  </si>
  <si>
    <t>11</t>
  </si>
  <si>
    <t>Scontro frontale</t>
  </si>
  <si>
    <t>Scontro frontale-laterale</t>
  </si>
  <si>
    <t>Scontro-laterale</t>
  </si>
  <si>
    <t>Tamponamento</t>
  </si>
  <si>
    <t>Investimento di pedone</t>
  </si>
  <si>
    <t>Urto con veicolo in sosta</t>
  </si>
  <si>
    <t>Urto con ostacolo accidentale</t>
  </si>
  <si>
    <t>10</t>
  </si>
  <si>
    <t>Frenata improvvisa</t>
  </si>
  <si>
    <t>12</t>
  </si>
  <si>
    <t>Caduta da veicolo</t>
  </si>
  <si>
    <t>Totale incidenti a veicoli isolati</t>
  </si>
  <si>
    <t>Totale</t>
  </si>
  <si>
    <t>Basilicata</t>
  </si>
  <si>
    <t>Potenza</t>
  </si>
  <si>
    <t>Matera</t>
  </si>
  <si>
    <t>Incidenti</t>
  </si>
  <si>
    <t>Natura incidente</t>
  </si>
  <si>
    <t>%</t>
  </si>
  <si>
    <t>Incidenti mortali</t>
  </si>
  <si>
    <t>Circostanza imprecisata</t>
  </si>
  <si>
    <t>Non dava la precedenza al pedone sugli appositi attraversamenti</t>
  </si>
  <si>
    <t>Ostacolo accidentale</t>
  </si>
  <si>
    <t>Procedeva con guida distratta o andamento indeciso</t>
  </si>
  <si>
    <t>Procedeva senza mantenere la distanza di sicurezza</t>
  </si>
  <si>
    <t>totale</t>
  </si>
  <si>
    <t>Esito</t>
  </si>
  <si>
    <t>Mese</t>
  </si>
  <si>
    <t>2009</t>
  </si>
  <si>
    <t>2010</t>
  </si>
  <si>
    <t>2011</t>
  </si>
  <si>
    <t>Territorio</t>
  </si>
  <si>
    <t>Classe di età</t>
  </si>
  <si>
    <t/>
  </si>
  <si>
    <t>morto</t>
  </si>
  <si>
    <t>maschi</t>
  </si>
  <si>
    <t>..</t>
  </si>
  <si>
    <t>femmine</t>
  </si>
  <si>
    <t>ferito</t>
  </si>
  <si>
    <t>GiornoSett</t>
  </si>
  <si>
    <t>SommaDiMorti</t>
  </si>
  <si>
    <t>SommaDiFeriti</t>
  </si>
  <si>
    <t>Morti</t>
  </si>
  <si>
    <t>Feriti</t>
  </si>
  <si>
    <t>22</t>
  </si>
  <si>
    <t>23</t>
  </si>
  <si>
    <t>24</t>
  </si>
  <si>
    <t>Domenica</t>
  </si>
  <si>
    <t>Sabato</t>
  </si>
  <si>
    <t>Totale complessivo</t>
  </si>
  <si>
    <t>Giorno della settimana</t>
  </si>
  <si>
    <t>domenica</t>
  </si>
  <si>
    <t>mercoledì</t>
  </si>
  <si>
    <t>giovedì</t>
  </si>
  <si>
    <t>venerdì</t>
  </si>
  <si>
    <t>sabato</t>
  </si>
  <si>
    <t>1 054</t>
  </si>
  <si>
    <t>Martedì</t>
  </si>
  <si>
    <t>Mercoledì</t>
  </si>
  <si>
    <t>Giovedì</t>
  </si>
  <si>
    <t>Venerdì</t>
  </si>
  <si>
    <t>Incidenti tra veicoli</t>
  </si>
  <si>
    <t>Incidenti tra veicoli e pedoni</t>
  </si>
  <si>
    <t>Altri incidenti a veicolo isolato</t>
  </si>
  <si>
    <t>1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</si>
  <si>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</si>
  <si>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</si>
  <si>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</si>
  <si>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</si>
  <si>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</si>
  <si>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</si>
  <si>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</si>
  <si>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</si>
  <si>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</si>
  <si>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</si>
  <si>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3</t>
  </si>
  <si>
    <t>4</t>
  </si>
  <si>
    <t>5</t>
  </si>
  <si>
    <t>6</t>
  </si>
  <si>
    <t>7</t>
  </si>
  <si>
    <t>8</t>
  </si>
  <si>
    <t>9</t>
  </si>
  <si>
    <t>Ora del giorno</t>
  </si>
  <si>
    <t>Strade urbane</t>
  </si>
  <si>
    <t>Strade extraurbane</t>
  </si>
  <si>
    <t>Venerdì notte</t>
  </si>
  <si>
    <t>Sabato notte</t>
  </si>
  <si>
    <t>Martedì notte</t>
  </si>
  <si>
    <t>Mercoledì notte</t>
  </si>
  <si>
    <t>Giovedì notte</t>
  </si>
  <si>
    <t>Lunedì notte</t>
  </si>
  <si>
    <t xml:space="preserve">Totale venerdì e sabato  notte </t>
  </si>
  <si>
    <t>Totale altre notti</t>
  </si>
  <si>
    <t>Giorni della settinana</t>
  </si>
  <si>
    <t>Indice di mortalità (a)</t>
  </si>
  <si>
    <t>Indice di lesività (b)</t>
  </si>
  <si>
    <t>Lunedì</t>
  </si>
  <si>
    <t>Domenica notte</t>
  </si>
  <si>
    <t>Province</t>
  </si>
  <si>
    <t>Numero</t>
  </si>
  <si>
    <t>% sul totale incidenti</t>
  </si>
  <si>
    <t>% sul totale feriti</t>
  </si>
  <si>
    <t>% sul totale morti</t>
  </si>
  <si>
    <t>Urto con veicolo in momentanea fermata o arresto</t>
  </si>
  <si>
    <t>Fuoriuscita</t>
  </si>
  <si>
    <t>Totali incidenti fra veicoli</t>
  </si>
  <si>
    <t>Procedeva senza rispettare le regole della precedenza o il semaforo</t>
  </si>
  <si>
    <t>di cui</t>
  </si>
  <si>
    <t>- procedeva senza rispettare lo stop</t>
  </si>
  <si>
    <t xml:space="preserve"> - procedeva senza dare la precedenza al veicolo proveniente da destra</t>
  </si>
  <si>
    <t xml:space="preserve"> - procedeva senza rispettare il segnale di dare precedenza</t>
  </si>
  <si>
    <t xml:space="preserve"> - procedeva senza rispettare le segnalazioni semaforiche o dell'agente</t>
  </si>
  <si>
    <t>Procedeva con velocità troppo elevata</t>
  </si>
  <si>
    <t xml:space="preserve"> - procedeva con eccesso di velocità</t>
  </si>
  <si>
    <t xml:space="preserve"> - procedeva senza rispettare i limiti di velocità</t>
  </si>
  <si>
    <t>Manovrava irregolarmente</t>
  </si>
  <si>
    <t>Svoltava irregolarmente</t>
  </si>
  <si>
    <t>Procedeva contromano</t>
  </si>
  <si>
    <t>Sorpassava irregolarmente</t>
  </si>
  <si>
    <t xml:space="preserve">Ostacolo accidentale </t>
  </si>
  <si>
    <t>Veicolo fermo evitato</t>
  </si>
  <si>
    <t>Buche, ecc. evitato</t>
  </si>
  <si>
    <t>Veicolo fermo in posizione irregolare urtato</t>
  </si>
  <si>
    <t>Altre cause relative al comportamento nella circolazione</t>
  </si>
  <si>
    <t>Comportamento scorretto del pedone</t>
  </si>
  <si>
    <t>Altre cause</t>
  </si>
  <si>
    <t>Totale cause</t>
  </si>
  <si>
    <t>Cause imputabili al comportamento scorretto nella circolazione</t>
  </si>
  <si>
    <t>DESCRIZIONE DELLE CAUSE</t>
  </si>
  <si>
    <t>Strade extra-urbane</t>
  </si>
  <si>
    <t>Strade</t>
  </si>
  <si>
    <t>urbane</t>
  </si>
  <si>
    <t>extra-urbane</t>
  </si>
  <si>
    <t xml:space="preserve">Totale </t>
  </si>
  <si>
    <t>num.</t>
  </si>
  <si>
    <t>Totale cause (a)</t>
  </si>
  <si>
    <t>Polizia stradale</t>
  </si>
  <si>
    <t>Carabinieri</t>
  </si>
  <si>
    <t>Polizia municipale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</si>
  <si>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</si>
  <si>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</si>
  <si>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</si>
  <si>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</si>
  <si>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</si>
  <si>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</si>
  <si>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</si>
  <si>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</si>
  <si>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</si>
  <si>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</si>
  <si>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</si>
  <si>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</si>
  <si>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Altre strade</t>
  </si>
  <si>
    <t>Autostrade</t>
  </si>
  <si>
    <t>-</t>
  </si>
  <si>
    <t>PROVINCE</t>
  </si>
  <si>
    <t>Avigliano</t>
  </si>
  <si>
    <t>Lauria</t>
  </si>
  <si>
    <t>Lavello</t>
  </si>
  <si>
    <t>Melfi</t>
  </si>
  <si>
    <t>Rionero in Vulture</t>
  </si>
  <si>
    <t>Venosa</t>
  </si>
  <si>
    <t>Bernalda</t>
  </si>
  <si>
    <t>Montescaglioso</t>
  </si>
  <si>
    <t>Pisticci</t>
  </si>
  <si>
    <t>Policoro</t>
  </si>
  <si>
    <t>Capoluoghi e comuni con oltre 10.000 abitanti</t>
  </si>
  <si>
    <t>Persone infortunate</t>
  </si>
  <si>
    <t>Incrocio</t>
  </si>
  <si>
    <t>Rotatoria</t>
  </si>
  <si>
    <t>Intersezione segnalata</t>
  </si>
  <si>
    <t>Intersezione con semaforo o vigile</t>
  </si>
  <si>
    <t>Intersezione non segnalata</t>
  </si>
  <si>
    <t>Passaggio a livello</t>
  </si>
  <si>
    <t>Rettilineo</t>
  </si>
  <si>
    <t xml:space="preserve">Curva </t>
  </si>
  <si>
    <t>Dosso, strettoia</t>
  </si>
  <si>
    <t>Pendenza</t>
  </si>
  <si>
    <t>Galleria illuminata</t>
  </si>
  <si>
    <t>Galleria  non illuminata</t>
  </si>
  <si>
    <t>Prov. di Potenza</t>
  </si>
  <si>
    <t>Prov. di Matera</t>
  </si>
  <si>
    <t xml:space="preserve">Num. </t>
  </si>
  <si>
    <t>Caratteristica della strada</t>
  </si>
  <si>
    <t>Totale incidenti all'intersezione</t>
  </si>
  <si>
    <t>Totale incidenti non all'intersezione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</si>
  <si>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</si>
  <si>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</si>
  <si>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</si>
  <si>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</si>
  <si>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</si>
  <si>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</si>
  <si>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</si>
  <si>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</si>
  <si>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</si>
  <si>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</si>
  <si>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</si>
  <si>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</si>
  <si>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Italia</t>
  </si>
  <si>
    <t xml:space="preserve">    Potenza</t>
  </si>
  <si>
    <t xml:space="preserve">    Matera</t>
  </si>
  <si>
    <t>UserId</t>
  </si>
  <si>
    <t>Courses</t>
  </si>
  <si>
    <t>MESI</t>
  </si>
  <si>
    <r>
      <t xml:space="preserve">Indice di mortalità </t>
    </r>
    <r>
      <rPr>
        <sz val="9"/>
        <color indexed="8"/>
        <rFont val="Arial Narrow"/>
        <family val="2"/>
      </rPr>
      <t>(a)</t>
    </r>
  </si>
  <si>
    <r>
      <t xml:space="preserve">Indice di gravità </t>
    </r>
    <r>
      <rPr>
        <sz val="9"/>
        <color indexed="8"/>
        <rFont val="Arial Narrow"/>
        <family val="2"/>
      </rPr>
      <t>(b)</t>
    </r>
  </si>
  <si>
    <t>Variazioni percentuali 2011/2010</t>
  </si>
  <si>
    <t>Anno 2011</t>
  </si>
  <si>
    <t>Anno 2010</t>
  </si>
  <si>
    <t>Indice di gravità (b)</t>
  </si>
  <si>
    <t>2001</t>
  </si>
  <si>
    <t>2002</t>
  </si>
  <si>
    <t>2003</t>
  </si>
  <si>
    <t>2004</t>
  </si>
  <si>
    <t>2005</t>
  </si>
  <si>
    <t>2006</t>
  </si>
  <si>
    <t>2007</t>
  </si>
  <si>
    <t>2008</t>
  </si>
  <si>
    <t xml:space="preserve">    Basilicata</t>
  </si>
  <si>
    <t xml:space="preserve">      Potenza</t>
  </si>
  <si>
    <t xml:space="preserve">      Matera</t>
  </si>
  <si>
    <t>CLASSI DI ETA'</t>
  </si>
  <si>
    <t>Maschi</t>
  </si>
  <si>
    <t>Femmine</t>
  </si>
  <si>
    <t>Fino a 5</t>
  </si>
  <si>
    <t>Da 6 a 9</t>
  </si>
  <si>
    <t>Da 10 a 14</t>
  </si>
  <si>
    <t>Da 15 a 17</t>
  </si>
  <si>
    <t>Da 18 a 20</t>
  </si>
  <si>
    <t>Da 21 a 24</t>
  </si>
  <si>
    <t>Da 25 a 29</t>
  </si>
  <si>
    <t>Da 30 a 44</t>
  </si>
  <si>
    <t>Da 45 a 54</t>
  </si>
  <si>
    <t>Da 55 a 59</t>
  </si>
  <si>
    <t>Da 60 a 64</t>
  </si>
  <si>
    <t>Da 65 e oltre</t>
  </si>
  <si>
    <t>Imprecisata (a)</t>
  </si>
  <si>
    <t>imprecisata (a)</t>
  </si>
  <si>
    <t>fino a 5</t>
  </si>
  <si>
    <t>15-17</t>
  </si>
  <si>
    <t>18-20</t>
  </si>
  <si>
    <t>21-24</t>
  </si>
  <si>
    <t>25-29</t>
  </si>
  <si>
    <t>30-44</t>
  </si>
  <si>
    <t>45-54</t>
  </si>
  <si>
    <t>55-59</t>
  </si>
  <si>
    <t>60-64</t>
  </si>
  <si>
    <t>65 e più</t>
  </si>
  <si>
    <t>6-9</t>
  </si>
  <si>
    <t>10-14</t>
  </si>
  <si>
    <t>UTENTI</t>
  </si>
  <si>
    <t>DELLA STRADA</t>
  </si>
  <si>
    <t>Conducenti</t>
  </si>
  <si>
    <t>Trasportati</t>
  </si>
  <si>
    <t>Pedoni</t>
  </si>
  <si>
    <t>Passeggeri</t>
  </si>
  <si>
    <t>0-4</t>
  </si>
  <si>
    <t>5-9</t>
  </si>
  <si>
    <t>15-19</t>
  </si>
  <si>
    <t>20-24</t>
  </si>
  <si>
    <t>30-34</t>
  </si>
  <si>
    <t>35-39</t>
  </si>
  <si>
    <t>40-44</t>
  </si>
  <si>
    <t>45-49</t>
  </si>
  <si>
    <t>50-54</t>
  </si>
  <si>
    <t>65-69</t>
  </si>
  <si>
    <t>70-74</t>
  </si>
  <si>
    <t>75-79</t>
  </si>
  <si>
    <t>80-84</t>
  </si>
  <si>
    <t>85-89</t>
  </si>
  <si>
    <t>90-94</t>
  </si>
  <si>
    <t>PROSPETTO 1. Incidenti stradali, morti e feriti nelle Province dellA BASILICATA  e in italia</t>
  </si>
  <si>
    <r>
      <t>Anni 2010 e 2011, valori assoluti e percentuali</t>
    </r>
    <r>
      <rPr>
        <sz val="10"/>
        <color theme="1"/>
        <rFont val="Arial Narrow"/>
        <family val="2"/>
      </rPr>
      <t xml:space="preserve">   </t>
    </r>
  </si>
  <si>
    <r>
      <t xml:space="preserve">PROSPETTO 2. INDICI DI MORTALITÀ E DI GRAVITÀ  PER PROVINCIA </t>
    </r>
    <r>
      <rPr>
        <sz val="10"/>
        <color rgb="FF595959"/>
        <rFont val="Arial Narrow"/>
        <family val="2"/>
      </rPr>
      <t>Basilicata, anni 2010 e 2011, valori assoluti e percentuali</t>
    </r>
  </si>
  <si>
    <t>(a) Rapporto percentuale tra il numero dei morti e il numero degli incidenti.</t>
  </si>
  <si>
    <t>(b) Rapporto percentuale tra il numero dei morti e il complesso degli infortunati (morti e feriti).</t>
  </si>
  <si>
    <r>
      <t>Prospetto</t>
    </r>
    <r>
      <rPr>
        <b/>
        <sz val="10"/>
        <color rgb="FF595959"/>
        <rFont val="Arial Narrow"/>
        <family val="2"/>
      </rPr>
      <t xml:space="preserve"> 3. INCIDENTI STRADALI, MORTI E FERITI IN BASILICATA. </t>
    </r>
    <r>
      <rPr>
        <sz val="9.5"/>
        <color rgb="FF595959"/>
        <rFont val="Arial Narrow"/>
        <family val="2"/>
      </rPr>
      <t>Anni 2001-2010, valori assoluti e percentuali</t>
    </r>
  </si>
  <si>
    <t>ANNI</t>
  </si>
  <si>
    <r>
      <t xml:space="preserve">Indice di mortalità </t>
    </r>
    <r>
      <rPr>
        <sz val="9"/>
        <color rgb="FF000000"/>
        <rFont val="Arial Narrow"/>
        <family val="2"/>
      </rPr>
      <t>(a)</t>
    </r>
  </si>
  <si>
    <r>
      <t xml:space="preserve">Indice di gravità </t>
    </r>
    <r>
      <rPr>
        <sz val="9"/>
        <color rgb="FF000000"/>
        <rFont val="Arial Narrow"/>
        <family val="2"/>
      </rPr>
      <t>(b)</t>
    </r>
  </si>
  <si>
    <t>Variazione percentuale</t>
  </si>
  <si>
    <t>del numero di morti</t>
  </si>
  <si>
    <t>Rispetto all'anno precedente</t>
  </si>
  <si>
    <t>Rispetto al 2001</t>
  </si>
  <si>
    <r>
      <t xml:space="preserve">Prospetto 4. INCIDENTI STRADALI e MORTI per provincia. </t>
    </r>
    <r>
      <rPr>
        <sz val="9.5"/>
        <color theme="1"/>
        <rFont val="Arial Narrow"/>
        <family val="2"/>
      </rPr>
      <t xml:space="preserve">Basilicata, variazioni percentuali  anni 2001-2011 </t>
    </r>
  </si>
  <si>
    <t xml:space="preserve">      Variazioni percentuali 2011/2001</t>
  </si>
  <si>
    <r>
      <t xml:space="preserve">Prospetto 5. INCIDENTi, morti e feriti per categoria della strada e PROVINCIA. </t>
    </r>
    <r>
      <rPr>
        <sz val="9.5"/>
        <color theme="1"/>
        <rFont val="Arial Narrow"/>
        <family val="2"/>
      </rPr>
      <t>Basilicata, anno 2011 valori assoluti e percentuali</t>
    </r>
  </si>
  <si>
    <t>CATEGORIA</t>
  </si>
  <si>
    <r>
      <t xml:space="preserve">Indice di mortalità </t>
    </r>
    <r>
      <rPr>
        <sz val="9"/>
        <color rgb="FF000000"/>
        <rFont val="Arial Narrow"/>
        <family val="2"/>
      </rPr>
      <t>(a</t>
    </r>
    <r>
      <rPr>
        <b/>
        <sz val="9"/>
        <color rgb="FF000000"/>
        <rFont val="Arial Narrow"/>
        <family val="2"/>
      </rPr>
      <t>)</t>
    </r>
  </si>
  <si>
    <r>
      <t xml:space="preserve">Indice di lesività </t>
    </r>
    <r>
      <rPr>
        <sz val="9"/>
        <color rgb="FF000000"/>
        <rFont val="Arial Narrow"/>
        <family val="2"/>
      </rPr>
      <t>(b)</t>
    </r>
  </si>
  <si>
    <t>Altre strade (c)</t>
  </si>
  <si>
    <t>(b) Rapporto percentuale tra il numero dei feriti e il numero degli incidenti.</t>
  </si>
  <si>
    <t>(c) La categoria “Altre strade” include le strade statali, provinciali, comunali extraurbane e regionali.</t>
  </si>
  <si>
    <r>
      <t xml:space="preserve">PROSPETTO 6. INCIDENTI PER CARATTERISTICA DELLA STRADA E PROVINCIA. </t>
    </r>
    <r>
      <rPr>
        <sz val="9.5"/>
        <color theme="1"/>
        <rFont val="Arial Narrow"/>
        <family val="2"/>
      </rPr>
      <t>Basilicata, anno 2011, valori assoluti e percentuali</t>
    </r>
  </si>
  <si>
    <r>
      <t xml:space="preserve">PROSPETTO 7. INCIDENTI e persone infortunate per mese. </t>
    </r>
    <r>
      <rPr>
        <sz val="9.5"/>
        <color theme="1"/>
        <rFont val="Arial Narrow"/>
        <family val="2"/>
      </rPr>
      <t>Basilicata, anno 2011, valori assoluti e percentuali</t>
    </r>
    <r>
      <rPr>
        <sz val="10"/>
        <color theme="1"/>
        <rFont val="Arial"/>
        <family val="2"/>
      </rPr>
      <t xml:space="preserve"> </t>
    </r>
  </si>
  <si>
    <r>
      <t xml:space="preserve">PROSPETTO 8. INCIDENTI e persone infortunate per ora del giorno. </t>
    </r>
    <r>
      <rPr>
        <sz val="9.5"/>
        <color theme="1"/>
        <rFont val="Arial Narrow"/>
        <family val="2"/>
      </rPr>
      <t>Basilicata, anno 2011, valori assoluti e percentuali</t>
    </r>
    <r>
      <rPr>
        <sz val="10"/>
        <color theme="1"/>
        <rFont val="Arial"/>
        <family val="2"/>
      </rPr>
      <t xml:space="preserve"> </t>
    </r>
  </si>
  <si>
    <r>
      <t xml:space="preserve">PROSPETTO 9. INCIDENTI e persone infortunate per giorno DELLA SETTIMANA. </t>
    </r>
    <r>
      <rPr>
        <sz val="9.5"/>
        <color theme="1"/>
        <rFont val="Arial Narrow"/>
        <family val="2"/>
      </rPr>
      <t>Basilicata, anno 2011, valori assoluti e percentuali</t>
    </r>
  </si>
  <si>
    <r>
      <t xml:space="preserve">PROSPETTO 10. INCIDENTI notturni (a) e persone infortunate per giorno DELLA SETTIMANA e ambito stradale. </t>
    </r>
    <r>
      <rPr>
        <sz val="9.5"/>
        <color theme="1"/>
        <rFont val="Arial Narrow"/>
        <family val="2"/>
      </rPr>
      <t>Basilicata, anno 2011, valori assoluti</t>
    </r>
    <r>
      <rPr>
        <sz val="10"/>
        <color theme="1"/>
        <rFont val="Arial"/>
        <family val="2"/>
      </rPr>
      <t xml:space="preserve"> </t>
    </r>
  </si>
  <si>
    <t xml:space="preserve"> (a) Dalle ore 22 alle ore 6</t>
  </si>
  <si>
    <r>
      <t xml:space="preserve">PROSPETTO 11. INCIDENTI notturni (a) e persone infortunate per provincia. </t>
    </r>
    <r>
      <rPr>
        <sz val="9.5"/>
        <color theme="1"/>
        <rFont val="Arial Narrow"/>
        <family val="2"/>
      </rPr>
      <t>Basilicata, anno 2011, valori assoluti e percentuali</t>
    </r>
  </si>
  <si>
    <t>(a) Dalle ore 22 alle ore 6</t>
  </si>
  <si>
    <r>
      <t xml:space="preserve">PROSPETTO 12. INCIDENTI secondo la natura per provincia. </t>
    </r>
    <r>
      <rPr>
        <sz val="9.5"/>
        <color theme="1"/>
        <rFont val="Arial Narrow"/>
        <family val="2"/>
      </rPr>
      <t>Basilicata, anno 2011, valori assoluti e percentuali</t>
    </r>
  </si>
  <si>
    <r>
      <t xml:space="preserve">PROSPETTO 13. Cause accertate o presunte di incidente secondo l’ambito stradale. </t>
    </r>
    <r>
      <rPr>
        <sz val="9.5"/>
        <color theme="1"/>
        <rFont val="Arial Narrow"/>
        <family val="2"/>
      </rPr>
      <t>Basilicata, anno 2011, valori assoluti e percentuali</t>
    </r>
  </si>
  <si>
    <t>(a) Il totale del prospetto risulta superiore al numero degli incidenti poiché include tutte le circostanze accertate o presunte, corrispondenti ai conducenti dei veicoli A e B coinvolti nell’incidente, registrate dalle forze dell’ordine al momento del rilievo.</t>
  </si>
  <si>
    <r>
      <t xml:space="preserve">PROSPETTO 14. morti e feriti per sesso e classe di età. </t>
    </r>
    <r>
      <rPr>
        <sz val="9.5"/>
        <color theme="1"/>
        <rFont val="Arial Narrow"/>
        <family val="2"/>
      </rPr>
      <t>Basilicata, anno 2011, valori assoluti</t>
    </r>
  </si>
  <si>
    <t>(a) Include le persone infortunate in incidenti che coinvolgono un elevato numero di veicoli o di persone, per le quali, oltre certi limiti numerici, non si rileva l'età.</t>
  </si>
  <si>
    <r>
      <t xml:space="preserve">PROSPETTO 16. morti e feriti per categoria di utente della strada e classe di età. </t>
    </r>
    <r>
      <rPr>
        <sz val="9.5"/>
        <color theme="1"/>
        <rFont val="Arial Narrow"/>
        <family val="2"/>
      </rPr>
      <t xml:space="preserve">Basilicata, anno 2011, valori assoluti </t>
    </r>
  </si>
  <si>
    <t xml:space="preserve"> (a) ) Include le persone infortunate in incidenti che coinvolgono un elevato numero di veicoli o di persone, per le quali, oltre certi limiti numerici, non si rileva l'età.</t>
  </si>
  <si>
    <t>Utenti della strada</t>
  </si>
  <si>
    <t>Morto</t>
  </si>
  <si>
    <t>Ferito</t>
  </si>
  <si>
    <r>
      <t xml:space="preserve">PROSPETTO 15. morti e feriti per categoria di utenti della strada e sesso </t>
    </r>
    <r>
      <rPr>
        <sz val="9.5"/>
        <color theme="1"/>
        <rFont val="Arial Narrow"/>
        <family val="2"/>
      </rPr>
      <t>Basilicata, anno 2011, valori assoluti e percentuali</t>
    </r>
  </si>
  <si>
    <r>
      <t xml:space="preserve">PROSPETTO 17. incidenti per organo di rilevazione, categoria della strada e provincia. </t>
    </r>
    <r>
      <rPr>
        <sz val="9.5"/>
        <color theme="1"/>
        <rFont val="Arial Narrow"/>
        <family val="2"/>
      </rPr>
      <t>Basilicata, anno 2011, valori assoluti</t>
    </r>
  </si>
  <si>
    <t xml:space="preserve"> (a) La categoria “Altre strade” include le strade statali, provinciali, comunali extraurbane e regionali.</t>
  </si>
  <si>
    <r>
      <t xml:space="preserve">PROSPETTO 18. incidenti per organo di rilevazione e Mese. </t>
    </r>
    <r>
      <rPr>
        <sz val="9.5"/>
        <color theme="1"/>
        <rFont val="Arial Narrow"/>
        <family val="2"/>
      </rPr>
      <t>Basilicata, anno 2011, valori assoluti</t>
    </r>
    <r>
      <rPr>
        <sz val="10"/>
        <color theme="1"/>
        <rFont val="Arial"/>
        <family val="2"/>
      </rPr>
      <t xml:space="preserve"> </t>
    </r>
  </si>
  <si>
    <r>
      <t xml:space="preserve">PROSPETTO 19. incidenti per organo di rilevazione e ora del giorno. </t>
    </r>
    <r>
      <rPr>
        <sz val="9.5"/>
        <color theme="1"/>
        <rFont val="Arial Narrow"/>
        <family val="2"/>
      </rPr>
      <t>Basilicata, anno 2011, valori assoluti</t>
    </r>
    <r>
      <rPr>
        <sz val="10"/>
        <color theme="1"/>
        <rFont val="Arial"/>
        <family val="2"/>
      </rPr>
      <t xml:space="preserve"> </t>
    </r>
  </si>
  <si>
    <r>
      <t xml:space="preserve">PROSPETTO 20. incidenti per organo di rilevazione e giorno della settimana. </t>
    </r>
    <r>
      <rPr>
        <sz val="9.5"/>
        <color theme="1"/>
        <rFont val="Arial Narrow"/>
        <family val="2"/>
      </rPr>
      <t>Basilicata, anno 2011, valori assoluti</t>
    </r>
    <r>
      <rPr>
        <sz val="10"/>
        <color theme="1"/>
        <rFont val="Arial"/>
        <family val="2"/>
      </rPr>
      <t xml:space="preserve"> </t>
    </r>
  </si>
  <si>
    <r>
      <t xml:space="preserve">PROSPETTO 21. Incidenti e persone infortunate nei capoluoghi e nei comuni con almeno 20.000 abitanti. </t>
    </r>
    <r>
      <rPr>
        <sz val="9.5"/>
        <color theme="1"/>
        <rFont val="Arial Narrow"/>
        <family val="2"/>
      </rPr>
      <t>Basilicata, anno 2011, valori assoluti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</si>
</sst>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_-;\-* #,##0.0_-;_-* &quot;-&quot;?_-;_-@_-"/>
    <numFmt numFmtId="166" formatCode="_-* #,##0_-;\-* #,##0_-;_-* &quot;-&quot;??_-;_-@_-"/>
    <numFmt numFmtId="167" formatCode="#,##0_ ;\-#,##0\ "/>
    <numFmt numFmtId="168" formatCode="_-* #,##0.0_-;\-* #,##0.0_-;_-* &quot;-&quot;_-;_-@_-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indexed="56"/>
      <name val="Verdana"/>
      <family val="2"/>
    </font>
    <font>
      <sz val="8"/>
      <color indexed="56"/>
      <name val="Verdana"/>
      <family val="2"/>
    </font>
    <font>
      <b/>
      <sz val="8"/>
      <color indexed="60"/>
      <name val="Verdana"/>
      <family val="2"/>
    </font>
    <font>
      <b/>
      <sz val="9"/>
      <color indexed="10"/>
      <name val="Courier New"/>
      <family val="3"/>
    </font>
    <font>
      <sz val="8"/>
      <color indexed="6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rgb="FFFFFFFF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i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b/>
      <sz val="10"/>
      <color rgb="FF808080"/>
      <name val="Arial Narrow"/>
      <family val="2"/>
    </font>
    <font>
      <sz val="9.5"/>
      <color theme="1"/>
      <name val="Arial Narrow"/>
      <family val="2"/>
    </font>
    <font>
      <b/>
      <sz val="10"/>
      <color rgb="FF595959"/>
      <name val="Arial Narrow"/>
      <family val="2"/>
    </font>
    <font>
      <sz val="10"/>
      <color rgb="FF595959"/>
      <name val="Arial Narrow"/>
      <family val="2"/>
    </font>
    <font>
      <sz val="7.5"/>
      <color rgb="FF000000"/>
      <name val="Arial Narrow"/>
      <family val="2"/>
    </font>
    <font>
      <sz val="9.5"/>
      <color rgb="FF595959"/>
      <name val="Arial Narrow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FFFFFF"/>
      <name val="Arial Narrow"/>
      <family val="2"/>
    </font>
    <font>
      <sz val="8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32" fillId="0" borderId="0"/>
    <xf numFmtId="0" fontId="33" fillId="0" borderId="0"/>
    <xf numFmtId="0" fontId="2" fillId="0" borderId="0"/>
  </cellStyleXfs>
  <cellXfs count="386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0" fontId="3" fillId="6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9" fillId="0" borderId="3" xfId="1" applyFont="1" applyFill="1" applyBorder="1" applyAlignment="1">
      <alignment wrapText="1"/>
    </xf>
    <xf numFmtId="0" fontId="9" fillId="0" borderId="2" xfId="1" applyFont="1" applyFill="1" applyBorder="1" applyAlignment="1">
      <alignment wrapText="1"/>
    </xf>
    <xf numFmtId="0" fontId="13" fillId="0" borderId="0" xfId="0" applyFont="1"/>
    <xf numFmtId="0" fontId="11" fillId="2" borderId="1" xfId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5" fillId="7" borderId="11" xfId="0" applyFont="1" applyFill="1" applyBorder="1"/>
    <xf numFmtId="0" fontId="18" fillId="0" borderId="0" xfId="0" applyFont="1"/>
    <xf numFmtId="41" fontId="18" fillId="0" borderId="0" xfId="2" applyNumberFormat="1" applyFont="1" applyAlignment="1">
      <alignment horizontal="right"/>
    </xf>
    <xf numFmtId="41" fontId="18" fillId="0" borderId="0" xfId="0" applyNumberFormat="1" applyFont="1"/>
    <xf numFmtId="41" fontId="18" fillId="0" borderId="0" xfId="0" applyNumberFormat="1" applyFont="1" applyFill="1"/>
    <xf numFmtId="0" fontId="16" fillId="0" borderId="0" xfId="0" applyFont="1"/>
    <xf numFmtId="41" fontId="16" fillId="0" borderId="0" xfId="2" applyNumberFormat="1" applyFont="1" applyAlignment="1">
      <alignment horizontal="right"/>
    </xf>
    <xf numFmtId="41" fontId="16" fillId="0" borderId="0" xfId="0" applyNumberFormat="1" applyFont="1" applyFill="1"/>
    <xf numFmtId="0" fontId="12" fillId="0" borderId="16" xfId="0" applyFont="1" applyBorder="1" applyAlignment="1">
      <alignment horizontal="right"/>
    </xf>
    <xf numFmtId="0" fontId="12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right"/>
    </xf>
    <xf numFmtId="0" fontId="21" fillId="0" borderId="17" xfId="0" applyFont="1" applyBorder="1" applyAlignment="1">
      <alignment wrapText="1"/>
    </xf>
    <xf numFmtId="0" fontId="21" fillId="0" borderId="17" xfId="0" applyFont="1" applyBorder="1" applyAlignment="1">
      <alignment horizontal="right"/>
    </xf>
    <xf numFmtId="3" fontId="21" fillId="0" borderId="17" xfId="0" applyNumberFormat="1" applyFont="1" applyBorder="1" applyAlignment="1">
      <alignment horizontal="right"/>
    </xf>
    <xf numFmtId="0" fontId="21" fillId="0" borderId="17" xfId="0" applyFont="1" applyBorder="1"/>
    <xf numFmtId="0" fontId="22" fillId="10" borderId="17" xfId="0" applyFont="1" applyFill="1" applyBorder="1"/>
    <xf numFmtId="3" fontId="22" fillId="10" borderId="17" xfId="0" applyNumberFormat="1" applyFont="1" applyFill="1" applyBorder="1" applyAlignment="1">
      <alignment horizontal="right"/>
    </xf>
    <xf numFmtId="0" fontId="22" fillId="10" borderId="17" xfId="0" applyFont="1" applyFill="1" applyBorder="1" applyAlignment="1">
      <alignment horizontal="right"/>
    </xf>
    <xf numFmtId="0" fontId="23" fillId="11" borderId="17" xfId="0" applyFont="1" applyFill="1" applyBorder="1"/>
    <xf numFmtId="3" fontId="23" fillId="11" borderId="17" xfId="0" applyNumberFormat="1" applyFont="1" applyFill="1" applyBorder="1" applyAlignment="1">
      <alignment horizontal="right"/>
    </xf>
    <xf numFmtId="0" fontId="23" fillId="11" borderId="17" xfId="0" applyFont="1" applyFill="1" applyBorder="1" applyAlignment="1">
      <alignment horizontal="right"/>
    </xf>
    <xf numFmtId="3" fontId="21" fillId="12" borderId="17" xfId="0" applyNumberFormat="1" applyFont="1" applyFill="1" applyBorder="1" applyAlignment="1">
      <alignment horizontal="right"/>
    </xf>
    <xf numFmtId="0" fontId="21" fillId="12" borderId="17" xfId="0" applyFont="1" applyFill="1" applyBorder="1" applyAlignment="1">
      <alignment wrapText="1"/>
    </xf>
    <xf numFmtId="0" fontId="18" fillId="12" borderId="0" xfId="0" applyFont="1" applyFill="1"/>
    <xf numFmtId="0" fontId="21" fillId="0" borderId="0" xfId="0" applyFont="1" applyFill="1" applyBorder="1" applyAlignment="1">
      <alignment horizontal="right"/>
    </xf>
    <xf numFmtId="41" fontId="18" fillId="0" borderId="0" xfId="2" applyNumberFormat="1" applyFont="1" applyFill="1" applyAlignment="1">
      <alignment horizontal="right"/>
    </xf>
    <xf numFmtId="0" fontId="0" fillId="0" borderId="0" xfId="0" applyFill="1"/>
    <xf numFmtId="0" fontId="13" fillId="0" borderId="20" xfId="0" applyFont="1" applyFill="1" applyBorder="1" applyAlignment="1">
      <alignment vertical="center"/>
    </xf>
    <xf numFmtId="0" fontId="11" fillId="0" borderId="20" xfId="5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5" fillId="7" borderId="11" xfId="2" applyNumberFormat="1" applyFont="1" applyFill="1" applyBorder="1" applyAlignment="1"/>
    <xf numFmtId="0" fontId="14" fillId="0" borderId="20" xfId="6" applyFont="1" applyFill="1" applyBorder="1" applyAlignment="1">
      <alignment horizontal="center"/>
    </xf>
    <xf numFmtId="0" fontId="14" fillId="0" borderId="20" xfId="5" applyFont="1" applyFill="1" applyBorder="1" applyAlignment="1">
      <alignment horizontal="right" vertical="center"/>
    </xf>
    <xf numFmtId="3" fontId="23" fillId="11" borderId="17" xfId="0" applyNumberFormat="1" applyFont="1" applyFill="1" applyBorder="1" applyAlignment="1">
      <alignment horizontal="right" wrapText="1"/>
    </xf>
    <xf numFmtId="0" fontId="23" fillId="11" borderId="17" xfId="0" applyFont="1" applyFill="1" applyBorder="1" applyAlignment="1">
      <alignment horizontal="right" wrapText="1"/>
    </xf>
    <xf numFmtId="0" fontId="19" fillId="13" borderId="0" xfId="0" applyFont="1" applyFill="1"/>
    <xf numFmtId="0" fontId="0" fillId="13" borderId="0" xfId="0" applyFill="1"/>
    <xf numFmtId="0" fontId="13" fillId="0" borderId="0" xfId="0" applyFont="1" applyAlignment="1">
      <alignment vertical="top"/>
    </xf>
    <xf numFmtId="0" fontId="11" fillId="0" borderId="24" xfId="1" applyFont="1" applyFill="1" applyBorder="1" applyAlignment="1">
      <alignment horizontal="center"/>
    </xf>
    <xf numFmtId="0" fontId="11" fillId="0" borderId="25" xfId="1" applyFont="1" applyFill="1" applyBorder="1" applyAlignment="1">
      <alignment horizontal="center"/>
    </xf>
    <xf numFmtId="0" fontId="22" fillId="13" borderId="23" xfId="0" applyFont="1" applyFill="1" applyBorder="1" applyAlignment="1">
      <alignment vertical="top" wrapText="1"/>
    </xf>
    <xf numFmtId="0" fontId="22" fillId="13" borderId="23" xfId="0" applyFont="1" applyFill="1" applyBorder="1" applyAlignment="1">
      <alignment horizontal="right" vertical="top" wrapText="1"/>
    </xf>
    <xf numFmtId="0" fontId="11" fillId="0" borderId="12" xfId="1" applyFont="1" applyFill="1" applyBorder="1" applyAlignment="1">
      <alignment horizontal="right" wrapText="1"/>
    </xf>
    <xf numFmtId="0" fontId="11" fillId="0" borderId="26" xfId="1" applyFont="1" applyFill="1" applyBorder="1" applyAlignment="1">
      <alignment horizontal="right" wrapText="1"/>
    </xf>
    <xf numFmtId="0" fontId="11" fillId="0" borderId="27" xfId="1" applyFont="1" applyFill="1" applyBorder="1" applyAlignment="1">
      <alignment horizontal="right" wrapText="1"/>
    </xf>
    <xf numFmtId="0" fontId="24" fillId="13" borderId="23" xfId="0" applyFont="1" applyFill="1" applyBorder="1" applyAlignment="1">
      <alignment horizontal="left"/>
    </xf>
    <xf numFmtId="166" fontId="24" fillId="13" borderId="23" xfId="2" applyNumberFormat="1" applyFont="1" applyFill="1" applyBorder="1" applyAlignment="1">
      <alignment horizontal="right"/>
    </xf>
    <xf numFmtId="164" fontId="24" fillId="13" borderId="23" xfId="0" applyNumberFormat="1" applyFont="1" applyFill="1" applyBorder="1" applyAlignment="1">
      <alignment horizontal="right"/>
    </xf>
    <xf numFmtId="0" fontId="11" fillId="0" borderId="28" xfId="1" applyFont="1" applyFill="1" applyBorder="1" applyAlignment="1">
      <alignment horizontal="right" wrapText="1"/>
    </xf>
    <xf numFmtId="166" fontId="24" fillId="13" borderId="23" xfId="2" applyNumberFormat="1" applyFont="1" applyFill="1" applyBorder="1" applyAlignment="1"/>
    <xf numFmtId="164" fontId="24" fillId="13" borderId="23" xfId="0" applyNumberFormat="1" applyFont="1" applyFill="1" applyBorder="1" applyAlignment="1"/>
    <xf numFmtId="0" fontId="24" fillId="13" borderId="23" xfId="0" applyFont="1" applyFill="1" applyBorder="1" applyAlignment="1"/>
    <xf numFmtId="0" fontId="25" fillId="8" borderId="23" xfId="0" applyFont="1" applyFill="1" applyBorder="1" applyAlignment="1"/>
    <xf numFmtId="166" fontId="25" fillId="8" borderId="23" xfId="2" applyNumberFormat="1" applyFont="1" applyFill="1" applyBorder="1" applyAlignment="1"/>
    <xf numFmtId="164" fontId="25" fillId="8" borderId="23" xfId="0" applyNumberFormat="1" applyFont="1" applyFill="1" applyBorder="1" applyAlignment="1"/>
    <xf numFmtId="0" fontId="24" fillId="0" borderId="0" xfId="0" applyFont="1"/>
    <xf numFmtId="0" fontId="22" fillId="13" borderId="23" xfId="0" applyFont="1" applyFill="1" applyBorder="1" applyAlignment="1">
      <alignment horizontal="right" wrapText="1"/>
    </xf>
    <xf numFmtId="0" fontId="22" fillId="13" borderId="23" xfId="0" applyFont="1" applyFill="1" applyBorder="1" applyAlignment="1">
      <alignment horizontal="right"/>
    </xf>
    <xf numFmtId="41" fontId="24" fillId="13" borderId="23" xfId="0" applyNumberFormat="1" applyFont="1" applyFill="1" applyBorder="1" applyAlignment="1"/>
    <xf numFmtId="41" fontId="24" fillId="13" borderId="23" xfId="0" applyNumberFormat="1" applyFont="1" applyFill="1" applyBorder="1" applyAlignment="1">
      <alignment wrapText="1"/>
    </xf>
    <xf numFmtId="0" fontId="26" fillId="14" borderId="23" xfId="0" applyFont="1" applyFill="1" applyBorder="1" applyAlignment="1">
      <alignment horizontal="left" wrapText="1"/>
    </xf>
    <xf numFmtId="41" fontId="26" fillId="14" borderId="2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6" fillId="14" borderId="23" xfId="0" applyFont="1" applyFill="1" applyBorder="1" applyAlignment="1">
      <alignment horizontal="right" wrapText="1"/>
    </xf>
    <xf numFmtId="0" fontId="25" fillId="8" borderId="0" xfId="0" applyFont="1" applyFill="1" applyBorder="1" applyAlignment="1">
      <alignment horizontal="left"/>
    </xf>
    <xf numFmtId="41" fontId="25" fillId="8" borderId="0" xfId="0" applyNumberFormat="1" applyFont="1" applyFill="1"/>
    <xf numFmtId="0" fontId="27" fillId="13" borderId="11" xfId="3" applyFont="1" applyFill="1" applyBorder="1" applyAlignment="1">
      <alignment horizontal="right" vertical="top" wrapText="1"/>
    </xf>
    <xf numFmtId="0" fontId="25" fillId="7" borderId="11" xfId="0" applyFont="1" applyFill="1" applyBorder="1"/>
    <xf numFmtId="164" fontId="25" fillId="7" borderId="30" xfId="3" applyNumberFormat="1" applyFont="1" applyFill="1" applyBorder="1" applyAlignment="1">
      <alignment horizontal="right" wrapText="1"/>
    </xf>
    <xf numFmtId="0" fontId="28" fillId="13" borderId="29" xfId="3" applyFont="1" applyFill="1" applyBorder="1" applyAlignment="1">
      <alignment wrapText="1"/>
    </xf>
    <xf numFmtId="0" fontId="28" fillId="13" borderId="29" xfId="3" applyFont="1" applyFill="1" applyBorder="1" applyAlignment="1">
      <alignment horizontal="right" wrapText="1"/>
    </xf>
    <xf numFmtId="164" fontId="28" fillId="13" borderId="29" xfId="3" applyNumberFormat="1" applyFont="1" applyFill="1" applyBorder="1" applyAlignment="1">
      <alignment horizontal="right" wrapText="1"/>
    </xf>
    <xf numFmtId="0" fontId="28" fillId="13" borderId="31" xfId="3" applyFont="1" applyFill="1" applyBorder="1" applyAlignment="1">
      <alignment wrapText="1"/>
    </xf>
    <xf numFmtId="0" fontId="28" fillId="13" borderId="31" xfId="3" applyFont="1" applyFill="1" applyBorder="1" applyAlignment="1">
      <alignment horizontal="right" wrapText="1"/>
    </xf>
    <xf numFmtId="164" fontId="28" fillId="13" borderId="31" xfId="3" applyNumberFormat="1" applyFont="1" applyFill="1" applyBorder="1" applyAlignment="1">
      <alignment horizontal="right" wrapText="1"/>
    </xf>
    <xf numFmtId="0" fontId="28" fillId="0" borderId="20" xfId="4" applyFont="1" applyFill="1" applyBorder="1" applyAlignment="1">
      <alignment wrapText="1"/>
    </xf>
    <xf numFmtId="0" fontId="28" fillId="0" borderId="20" xfId="4" applyFont="1" applyFill="1" applyBorder="1" applyAlignment="1">
      <alignment horizontal="right" wrapText="1"/>
    </xf>
    <xf numFmtId="164" fontId="28" fillId="0" borderId="20" xfId="4" applyNumberFormat="1" applyFont="1" applyFill="1" applyBorder="1" applyAlignment="1">
      <alignment horizontal="right" wrapText="1"/>
    </xf>
    <xf numFmtId="0" fontId="22" fillId="9" borderId="20" xfId="0" applyFont="1" applyFill="1" applyBorder="1"/>
    <xf numFmtId="164" fontId="27" fillId="9" borderId="20" xfId="4" applyNumberFormat="1" applyFont="1" applyFill="1" applyBorder="1" applyAlignment="1">
      <alignment horizontal="right" wrapText="1"/>
    </xf>
    <xf numFmtId="0" fontId="28" fillId="0" borderId="20" xfId="4" applyFont="1" applyBorder="1"/>
    <xf numFmtId="0" fontId="25" fillId="7" borderId="20" xfId="0" applyFont="1" applyFill="1" applyBorder="1"/>
    <xf numFmtId="164" fontId="25" fillId="7" borderId="20" xfId="4" applyNumberFormat="1" applyFont="1" applyFill="1" applyBorder="1" applyAlignment="1">
      <alignment horizontal="right" wrapText="1"/>
    </xf>
    <xf numFmtId="3" fontId="25" fillId="7" borderId="20" xfId="0" applyNumberFormat="1" applyFont="1" applyFill="1" applyBorder="1"/>
    <xf numFmtId="0" fontId="29" fillId="0" borderId="0" xfId="0" applyFont="1"/>
    <xf numFmtId="0" fontId="25" fillId="7" borderId="17" xfId="0" applyFont="1" applyFill="1" applyBorder="1"/>
    <xf numFmtId="41" fontId="25" fillId="7" borderId="11" xfId="2" applyNumberFormat="1" applyFont="1" applyFill="1" applyBorder="1" applyAlignment="1">
      <alignment horizontal="right"/>
    </xf>
    <xf numFmtId="164" fontId="25" fillId="7" borderId="11" xfId="0" applyNumberFormat="1" applyFont="1" applyFill="1" applyBorder="1" applyAlignment="1">
      <alignment horizontal="right"/>
    </xf>
    <xf numFmtId="41" fontId="25" fillId="7" borderId="11" xfId="0" applyNumberFormat="1" applyFont="1" applyFill="1" applyBorder="1"/>
    <xf numFmtId="0" fontId="22" fillId="13" borderId="16" xfId="0" applyFont="1" applyFill="1" applyBorder="1" applyAlignment="1">
      <alignment horizontal="right"/>
    </xf>
    <xf numFmtId="0" fontId="30" fillId="13" borderId="20" xfId="0" applyFont="1" applyFill="1" applyBorder="1"/>
    <xf numFmtId="41" fontId="30" fillId="13" borderId="20" xfId="2" applyNumberFormat="1" applyFont="1" applyFill="1" applyBorder="1" applyAlignment="1">
      <alignment horizontal="right"/>
    </xf>
    <xf numFmtId="164" fontId="30" fillId="13" borderId="20" xfId="0" applyNumberFormat="1" applyFont="1" applyFill="1" applyBorder="1" applyAlignment="1">
      <alignment horizontal="right"/>
    </xf>
    <xf numFmtId="41" fontId="30" fillId="13" borderId="20" xfId="0" applyNumberFormat="1" applyFont="1" applyFill="1" applyBorder="1"/>
    <xf numFmtId="0" fontId="31" fillId="13" borderId="20" xfId="0" applyFont="1" applyFill="1" applyBorder="1"/>
    <xf numFmtId="41" fontId="30" fillId="13" borderId="20" xfId="2" applyNumberFormat="1" applyFont="1" applyFill="1" applyBorder="1"/>
    <xf numFmtId="41" fontId="31" fillId="13" borderId="20" xfId="2" applyNumberFormat="1" applyFont="1" applyFill="1" applyBorder="1" applyAlignment="1">
      <alignment horizontal="right"/>
    </xf>
    <xf numFmtId="41" fontId="31" fillId="13" borderId="20" xfId="0" applyNumberFormat="1" applyFont="1" applyFill="1" applyBorder="1"/>
    <xf numFmtId="0" fontId="30" fillId="13" borderId="20" xfId="0" applyFont="1" applyFill="1" applyBorder="1" applyAlignment="1">
      <alignment horizontal="right"/>
    </xf>
    <xf numFmtId="0" fontId="26" fillId="15" borderId="20" xfId="0" applyFont="1" applyFill="1" applyBorder="1"/>
    <xf numFmtId="41" fontId="26" fillId="15" borderId="20" xfId="2" applyNumberFormat="1" applyFont="1" applyFill="1" applyBorder="1" applyAlignment="1">
      <alignment horizontal="right"/>
    </xf>
    <xf numFmtId="164" fontId="26" fillId="15" borderId="20" xfId="0" applyNumberFormat="1" applyFont="1" applyFill="1" applyBorder="1" applyAlignment="1">
      <alignment horizontal="right"/>
    </xf>
    <xf numFmtId="41" fontId="26" fillId="15" borderId="20" xfId="0" applyNumberFormat="1" applyFont="1" applyFill="1" applyBorder="1"/>
    <xf numFmtId="0" fontId="26" fillId="13" borderId="20" xfId="0" applyFont="1" applyFill="1" applyBorder="1"/>
    <xf numFmtId="41" fontId="26" fillId="13" borderId="20" xfId="2" applyNumberFormat="1" applyFont="1" applyFill="1" applyBorder="1" applyAlignment="1">
      <alignment horizontal="right"/>
    </xf>
    <xf numFmtId="164" fontId="26" fillId="13" borderId="20" xfId="0" applyNumberFormat="1" applyFont="1" applyFill="1" applyBorder="1" applyAlignment="1">
      <alignment horizontal="right"/>
    </xf>
    <xf numFmtId="41" fontId="26" fillId="13" borderId="20" xfId="0" applyNumberFormat="1" applyFont="1" applyFill="1" applyBorder="1"/>
    <xf numFmtId="0" fontId="27" fillId="13" borderId="23" xfId="6" applyFont="1" applyFill="1" applyBorder="1" applyAlignment="1">
      <alignment horizontal="center"/>
    </xf>
    <xf numFmtId="0" fontId="27" fillId="13" borderId="23" xfId="5" applyFont="1" applyFill="1" applyBorder="1" applyAlignment="1">
      <alignment horizontal="right" vertical="center"/>
    </xf>
    <xf numFmtId="0" fontId="28" fillId="13" borderId="23" xfId="6" applyFont="1" applyFill="1" applyBorder="1" applyAlignment="1">
      <alignment wrapText="1"/>
    </xf>
    <xf numFmtId="0" fontId="28" fillId="13" borderId="23" xfId="6" applyFont="1" applyFill="1" applyBorder="1" applyAlignment="1">
      <alignment horizontal="right" wrapText="1"/>
    </xf>
    <xf numFmtId="0" fontId="25" fillId="7" borderId="0" xfId="6" applyFont="1" applyFill="1" applyBorder="1" applyAlignment="1">
      <alignment horizontal="right" wrapText="1"/>
    </xf>
    <xf numFmtId="0" fontId="25" fillId="7" borderId="11" xfId="6" applyFont="1" applyFill="1" applyBorder="1" applyAlignment="1">
      <alignment horizontal="right" wrapText="1"/>
    </xf>
    <xf numFmtId="0" fontId="28" fillId="13" borderId="32" xfId="6" applyFont="1" applyFill="1" applyBorder="1" applyAlignment="1">
      <alignment wrapText="1"/>
    </xf>
    <xf numFmtId="0" fontId="28" fillId="13" borderId="32" xfId="6" applyFont="1" applyFill="1" applyBorder="1" applyAlignment="1">
      <alignment horizontal="right" wrapText="1"/>
    </xf>
    <xf numFmtId="0" fontId="25" fillId="7" borderId="0" xfId="6" applyFont="1" applyFill="1" applyBorder="1" applyAlignment="1">
      <alignment wrapText="1"/>
    </xf>
    <xf numFmtId="0" fontId="25" fillId="7" borderId="11" xfId="6" applyFont="1" applyFill="1" applyBorder="1" applyAlignment="1">
      <alignment wrapText="1"/>
    </xf>
    <xf numFmtId="0" fontId="24" fillId="0" borderId="0" xfId="0" applyFont="1" applyAlignment="1">
      <alignment vertical="center"/>
    </xf>
    <xf numFmtId="166" fontId="25" fillId="7" borderId="11" xfId="2" applyNumberFormat="1" applyFont="1" applyFill="1" applyBorder="1" applyAlignment="1"/>
    <xf numFmtId="0" fontId="24" fillId="13" borderId="23" xfId="0" applyFont="1" applyFill="1" applyBorder="1" applyAlignment="1">
      <alignment vertical="center"/>
    </xf>
    <xf numFmtId="0" fontId="24" fillId="13" borderId="23" xfId="0" applyFont="1" applyFill="1" applyBorder="1"/>
    <xf numFmtId="166" fontId="28" fillId="13" borderId="23" xfId="2" applyNumberFormat="1" applyFont="1" applyFill="1" applyBorder="1" applyAlignment="1">
      <alignment wrapText="1"/>
    </xf>
    <xf numFmtId="0" fontId="27" fillId="13" borderId="23" xfId="5" applyFont="1" applyFill="1" applyBorder="1" applyAlignment="1">
      <alignment horizontal="left" vertical="center"/>
    </xf>
    <xf numFmtId="0" fontId="28" fillId="13" borderId="23" xfId="7" applyFont="1" applyFill="1" applyBorder="1" applyAlignment="1">
      <alignment wrapText="1"/>
    </xf>
    <xf numFmtId="0" fontId="28" fillId="13" borderId="23" xfId="7" applyFont="1" applyFill="1" applyBorder="1" applyAlignment="1">
      <alignment horizontal="right" wrapText="1"/>
    </xf>
    <xf numFmtId="0" fontId="28" fillId="13" borderId="23" xfId="7" applyFont="1" applyFill="1" applyBorder="1"/>
    <xf numFmtId="0" fontId="25" fillId="7" borderId="23" xfId="0" applyFont="1" applyFill="1" applyBorder="1"/>
    <xf numFmtId="0" fontId="27" fillId="13" borderId="23" xfId="5" applyFont="1" applyFill="1" applyBorder="1" applyAlignment="1">
      <alignment horizontal="left" vertical="center" wrapText="1"/>
    </xf>
    <xf numFmtId="0" fontId="27" fillId="13" borderId="23" xfId="5" applyFont="1" applyFill="1" applyBorder="1" applyAlignment="1">
      <alignment horizontal="right" vertical="top" wrapText="1"/>
    </xf>
    <xf numFmtId="0" fontId="28" fillId="13" borderId="23" xfId="8" applyFont="1" applyFill="1" applyBorder="1" applyAlignment="1">
      <alignment horizontal="left" wrapText="1"/>
    </xf>
    <xf numFmtId="0" fontId="28" fillId="13" borderId="23" xfId="8" applyFont="1" applyFill="1" applyBorder="1" applyAlignment="1">
      <alignment horizontal="right" vertical="top" wrapText="1"/>
    </xf>
    <xf numFmtId="0" fontId="25" fillId="7" borderId="23" xfId="0" applyFont="1" applyFill="1" applyBorder="1" applyAlignment="1">
      <alignment vertical="top"/>
    </xf>
    <xf numFmtId="0" fontId="24" fillId="0" borderId="0" xfId="0" applyFont="1" applyAlignment="1">
      <alignment vertical="top"/>
    </xf>
    <xf numFmtId="41" fontId="13" fillId="0" borderId="0" xfId="0" applyNumberFormat="1" applyFont="1" applyAlignment="1">
      <alignment vertical="top"/>
    </xf>
    <xf numFmtId="0" fontId="27" fillId="0" borderId="23" xfId="5" applyFont="1" applyFill="1" applyBorder="1" applyAlignment="1">
      <alignment horizontal="left" vertical="top" wrapText="1"/>
    </xf>
    <xf numFmtId="0" fontId="27" fillId="0" borderId="23" xfId="5" applyFont="1" applyFill="1" applyBorder="1" applyAlignment="1">
      <alignment horizontal="right" vertical="top" wrapText="1"/>
    </xf>
    <xf numFmtId="0" fontId="28" fillId="15" borderId="23" xfId="8" applyFont="1" applyFill="1" applyBorder="1" applyAlignment="1">
      <alignment horizontal="left" vertical="top" wrapText="1"/>
    </xf>
    <xf numFmtId="41" fontId="28" fillId="15" borderId="23" xfId="8" applyNumberFormat="1" applyFont="1" applyFill="1" applyBorder="1" applyAlignment="1">
      <alignment vertical="top" wrapText="1"/>
    </xf>
    <xf numFmtId="0" fontId="28" fillId="13" borderId="23" xfId="8" applyFont="1" applyFill="1" applyBorder="1" applyAlignment="1">
      <alignment horizontal="left" vertical="top" wrapText="1" indent="1"/>
    </xf>
    <xf numFmtId="41" fontId="28" fillId="13" borderId="23" xfId="8" applyNumberFormat="1" applyFont="1" applyFill="1" applyBorder="1" applyAlignment="1">
      <alignment vertical="top" wrapText="1"/>
    </xf>
    <xf numFmtId="41" fontId="24" fillId="13" borderId="23" xfId="0" applyNumberFormat="1" applyFont="1" applyFill="1" applyBorder="1" applyAlignment="1">
      <alignment vertical="top"/>
    </xf>
    <xf numFmtId="0" fontId="28" fillId="0" borderId="23" xfId="8" applyFont="1" applyFill="1" applyBorder="1" applyAlignment="1">
      <alignment horizontal="left" vertical="top" wrapText="1" indent="1"/>
    </xf>
    <xf numFmtId="41" fontId="24" fillId="0" borderId="23" xfId="0" applyNumberFormat="1" applyFont="1" applyBorder="1" applyAlignment="1">
      <alignment vertical="top"/>
    </xf>
    <xf numFmtId="167" fontId="28" fillId="15" borderId="23" xfId="8" applyNumberFormat="1" applyFont="1" applyFill="1" applyBorder="1" applyAlignment="1">
      <alignment vertical="top" wrapText="1"/>
    </xf>
    <xf numFmtId="167" fontId="28" fillId="13" borderId="23" xfId="8" applyNumberFormat="1" applyFont="1" applyFill="1" applyBorder="1" applyAlignment="1">
      <alignment vertical="top" wrapText="1"/>
    </xf>
    <xf numFmtId="167" fontId="24" fillId="13" borderId="23" xfId="0" applyNumberFormat="1" applyFont="1" applyFill="1" applyBorder="1" applyAlignment="1">
      <alignment vertical="top"/>
    </xf>
    <xf numFmtId="167" fontId="24" fillId="0" borderId="23" xfId="0" applyNumberFormat="1" applyFont="1" applyBorder="1" applyAlignment="1">
      <alignment vertical="top"/>
    </xf>
    <xf numFmtId="168" fontId="13" fillId="0" borderId="0" xfId="0" applyNumberFormat="1" applyFont="1" applyAlignment="1">
      <alignment vertical="top"/>
    </xf>
    <xf numFmtId="0" fontId="28" fillId="13" borderId="23" xfId="9" applyFont="1" applyFill="1" applyBorder="1" applyAlignment="1">
      <alignment wrapText="1"/>
    </xf>
    <xf numFmtId="41" fontId="28" fillId="13" borderId="23" xfId="9" applyNumberFormat="1" applyFont="1" applyFill="1" applyBorder="1" applyAlignment="1">
      <alignment horizontal="right" wrapText="1"/>
    </xf>
    <xf numFmtId="41" fontId="28" fillId="13" borderId="23" xfId="9" applyNumberFormat="1" applyFont="1" applyFill="1" applyBorder="1" applyAlignment="1">
      <alignment wrapText="1"/>
    </xf>
    <xf numFmtId="41" fontId="24" fillId="13" borderId="23" xfId="0" applyNumberFormat="1" applyFont="1" applyFill="1" applyBorder="1"/>
    <xf numFmtId="168" fontId="28" fillId="13" borderId="23" xfId="9" applyNumberFormat="1" applyFont="1" applyFill="1" applyBorder="1" applyAlignment="1">
      <alignment wrapText="1"/>
    </xf>
    <xf numFmtId="0" fontId="27" fillId="15" borderId="23" xfId="9" applyFont="1" applyFill="1" applyBorder="1" applyAlignment="1">
      <alignment wrapText="1"/>
    </xf>
    <xf numFmtId="41" fontId="27" fillId="15" borderId="23" xfId="9" applyNumberFormat="1" applyFont="1" applyFill="1" applyBorder="1" applyAlignment="1">
      <alignment wrapText="1"/>
    </xf>
    <xf numFmtId="168" fontId="27" fillId="15" borderId="23" xfId="9" applyNumberFormat="1" applyFont="1" applyFill="1" applyBorder="1" applyAlignment="1">
      <alignment wrapText="1"/>
    </xf>
    <xf numFmtId="41" fontId="27" fillId="15" borderId="23" xfId="9" applyNumberFormat="1" applyFont="1" applyFill="1" applyBorder="1" applyAlignment="1">
      <alignment horizontal="right" wrapText="1"/>
    </xf>
    <xf numFmtId="41" fontId="22" fillId="15" borderId="23" xfId="0" applyNumberFormat="1" applyFont="1" applyFill="1" applyBorder="1"/>
    <xf numFmtId="41" fontId="25" fillId="7" borderId="23" xfId="9" applyNumberFormat="1" applyFont="1" applyFill="1" applyBorder="1" applyAlignment="1">
      <alignment wrapText="1"/>
    </xf>
    <xf numFmtId="168" fontId="25" fillId="7" borderId="23" xfId="9" applyNumberFormat="1" applyFont="1" applyFill="1" applyBorder="1" applyAlignment="1">
      <alignment wrapText="1"/>
    </xf>
    <xf numFmtId="41" fontId="25" fillId="7" borderId="23" xfId="0" applyNumberFormat="1" applyFont="1" applyFill="1" applyBorder="1"/>
    <xf numFmtId="0" fontId="27" fillId="16" borderId="23" xfId="9" applyFont="1" applyFill="1" applyBorder="1" applyAlignment="1">
      <alignment horizontal="center"/>
    </xf>
    <xf numFmtId="0" fontId="34" fillId="0" borderId="0" xfId="0" applyFont="1"/>
    <xf numFmtId="0" fontId="20" fillId="0" borderId="19" xfId="0" applyFont="1" applyBorder="1" applyAlignment="1">
      <alignment horizontal="right" vertical="top" wrapText="1"/>
    </xf>
    <xf numFmtId="0" fontId="35" fillId="0" borderId="0" xfId="0" applyFont="1" applyAlignment="1">
      <alignment wrapText="1"/>
    </xf>
    <xf numFmtId="0" fontId="20" fillId="0" borderId="17" xfId="0" applyFont="1" applyBorder="1" applyAlignment="1">
      <alignment horizontal="right" vertical="top" wrapText="1"/>
    </xf>
    <xf numFmtId="0" fontId="21" fillId="10" borderId="17" xfId="0" applyFont="1" applyFill="1" applyBorder="1" applyAlignment="1">
      <alignment wrapText="1"/>
    </xf>
    <xf numFmtId="41" fontId="21" fillId="10" borderId="17" xfId="0" applyNumberFormat="1" applyFont="1" applyFill="1" applyBorder="1" applyAlignment="1">
      <alignment horizontal="right" wrapText="1"/>
    </xf>
    <xf numFmtId="168" fontId="21" fillId="10" borderId="17" xfId="0" applyNumberFormat="1" applyFont="1" applyFill="1" applyBorder="1" applyAlignment="1">
      <alignment horizontal="right" wrapText="1"/>
    </xf>
    <xf numFmtId="0" fontId="23" fillId="11" borderId="17" xfId="0" applyFont="1" applyFill="1" applyBorder="1" applyAlignment="1">
      <alignment wrapText="1"/>
    </xf>
    <xf numFmtId="41" fontId="23" fillId="11" borderId="17" xfId="0" applyNumberFormat="1" applyFont="1" applyFill="1" applyBorder="1" applyAlignment="1">
      <alignment horizontal="right" wrapText="1"/>
    </xf>
    <xf numFmtId="168" fontId="23" fillId="11" borderId="17" xfId="0" applyNumberFormat="1" applyFont="1" applyFill="1" applyBorder="1" applyAlignment="1">
      <alignment horizontal="right" wrapText="1"/>
    </xf>
    <xf numFmtId="0" fontId="8" fillId="4" borderId="0" xfId="0" applyFont="1" applyFill="1" applyBorder="1" applyAlignment="1">
      <alignment vertical="top" wrapText="1"/>
    </xf>
    <xf numFmtId="0" fontId="22" fillId="0" borderId="20" xfId="0" applyFont="1" applyBorder="1" applyAlignment="1">
      <alignment horizontal="right"/>
    </xf>
    <xf numFmtId="0" fontId="20" fillId="0" borderId="19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20" fillId="13" borderId="23" xfId="0" applyFont="1" applyFill="1" applyBorder="1" applyAlignment="1">
      <alignment horizontal="right" wrapText="1"/>
    </xf>
    <xf numFmtId="0" fontId="21" fillId="13" borderId="23" xfId="0" applyFont="1" applyFill="1" applyBorder="1" applyAlignment="1">
      <alignment wrapText="1"/>
    </xf>
    <xf numFmtId="3" fontId="21" fillId="13" borderId="23" xfId="0" applyNumberFormat="1" applyFont="1" applyFill="1" applyBorder="1" applyAlignment="1">
      <alignment horizontal="right" wrapText="1"/>
    </xf>
    <xf numFmtId="164" fontId="21" fillId="13" borderId="23" xfId="0" applyNumberFormat="1" applyFont="1" applyFill="1" applyBorder="1" applyAlignment="1">
      <alignment horizontal="right" wrapText="1"/>
    </xf>
    <xf numFmtId="0" fontId="23" fillId="11" borderId="23" xfId="0" applyFont="1" applyFill="1" applyBorder="1"/>
    <xf numFmtId="3" fontId="23" fillId="11" borderId="23" xfId="0" applyNumberFormat="1" applyFont="1" applyFill="1" applyBorder="1" applyAlignment="1">
      <alignment horizontal="right"/>
    </xf>
    <xf numFmtId="164" fontId="23" fillId="11" borderId="23" xfId="0" applyNumberFormat="1" applyFont="1" applyFill="1" applyBorder="1" applyAlignment="1">
      <alignment horizontal="right"/>
    </xf>
    <xf numFmtId="0" fontId="23" fillId="11" borderId="33" xfId="0" applyFont="1" applyFill="1" applyBorder="1"/>
    <xf numFmtId="0" fontId="23" fillId="11" borderId="0" xfId="0" applyFont="1" applyFill="1"/>
    <xf numFmtId="0" fontId="7" fillId="5" borderId="0" xfId="0" applyFont="1" applyFill="1" applyBorder="1" applyAlignment="1">
      <alignment horizontal="center"/>
    </xf>
    <xf numFmtId="0" fontId="3" fillId="6" borderId="0" xfId="0" applyNumberFormat="1" applyFont="1" applyFill="1" applyBorder="1" applyAlignment="1">
      <alignment horizontal="right"/>
    </xf>
    <xf numFmtId="164" fontId="0" fillId="0" borderId="0" xfId="0" applyNumberFormat="1"/>
    <xf numFmtId="0" fontId="21" fillId="17" borderId="23" xfId="0" applyFont="1" applyFill="1" applyBorder="1" applyAlignment="1">
      <alignment wrapText="1"/>
    </xf>
    <xf numFmtId="0" fontId="23" fillId="11" borderId="23" xfId="0" applyFont="1" applyFill="1" applyBorder="1" applyAlignment="1">
      <alignment wrapText="1"/>
    </xf>
    <xf numFmtId="0" fontId="23" fillId="11" borderId="23" xfId="0" applyFont="1" applyFill="1" applyBorder="1" applyAlignment="1">
      <alignment horizontal="right" wrapText="1"/>
    </xf>
    <xf numFmtId="3" fontId="23" fillId="11" borderId="23" xfId="0" applyNumberFormat="1" applyFont="1" applyFill="1" applyBorder="1" applyAlignment="1">
      <alignment horizontal="right" wrapText="1"/>
    </xf>
    <xf numFmtId="41" fontId="21" fillId="13" borderId="23" xfId="0" applyNumberFormat="1" applyFont="1" applyFill="1" applyBorder="1" applyAlignment="1">
      <alignment wrapText="1"/>
    </xf>
    <xf numFmtId="41" fontId="21" fillId="17" borderId="23" xfId="0" applyNumberFormat="1" applyFont="1" applyFill="1" applyBorder="1" applyAlignment="1">
      <alignment wrapText="1"/>
    </xf>
    <xf numFmtId="41" fontId="36" fillId="13" borderId="23" xfId="0" applyNumberFormat="1" applyFont="1" applyFill="1" applyBorder="1" applyAlignment="1"/>
    <xf numFmtId="41" fontId="37" fillId="13" borderId="23" xfId="0" applyNumberFormat="1" applyFont="1" applyFill="1" applyBorder="1" applyAlignment="1"/>
    <xf numFmtId="0" fontId="21" fillId="0" borderId="17" xfId="0" applyFont="1" applyBorder="1" applyAlignment="1">
      <alignment horizontal="right" wrapText="1"/>
    </xf>
    <xf numFmtId="0" fontId="21" fillId="17" borderId="17" xfId="0" applyFont="1" applyFill="1" applyBorder="1" applyAlignment="1">
      <alignment wrapText="1"/>
    </xf>
    <xf numFmtId="3" fontId="21" fillId="0" borderId="17" xfId="0" applyNumberFormat="1" applyFont="1" applyBorder="1" applyAlignment="1">
      <alignment horizontal="right" wrapText="1"/>
    </xf>
    <xf numFmtId="0" fontId="30" fillId="0" borderId="9" xfId="0" applyNumberFormat="1" applyFont="1" applyBorder="1" applyAlignment="1">
      <alignment horizontal="left"/>
    </xf>
    <xf numFmtId="16" fontId="8" fillId="4" borderId="4" xfId="0" quotePrefix="1" applyNumberFormat="1" applyFont="1" applyFill="1" applyBorder="1" applyAlignment="1">
      <alignment vertical="top" wrapText="1"/>
    </xf>
    <xf numFmtId="17" fontId="8" fillId="4" borderId="4" xfId="0" quotePrefix="1" applyNumberFormat="1" applyFont="1" applyFill="1" applyBorder="1" applyAlignment="1">
      <alignment vertical="top" wrapText="1"/>
    </xf>
    <xf numFmtId="0" fontId="20" fillId="0" borderId="18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17" xfId="0" applyNumberFormat="1" applyFont="1" applyBorder="1" applyAlignment="1">
      <alignment horizontal="right" wrapText="1"/>
    </xf>
    <xf numFmtId="164" fontId="23" fillId="11" borderId="17" xfId="0" applyNumberFormat="1" applyFont="1" applyFill="1" applyBorder="1" applyAlignment="1">
      <alignment horizontal="right" wrapText="1"/>
    </xf>
    <xf numFmtId="0" fontId="21" fillId="10" borderId="17" xfId="0" applyFont="1" applyFill="1" applyBorder="1" applyAlignment="1">
      <alignment horizontal="right" wrapText="1"/>
    </xf>
    <xf numFmtId="3" fontId="21" fillId="10" borderId="17" xfId="0" applyNumberFormat="1" applyFont="1" applyFill="1" applyBorder="1" applyAlignment="1">
      <alignment horizontal="right" wrapText="1"/>
    </xf>
    <xf numFmtId="0" fontId="20" fillId="0" borderId="18" xfId="0" applyFont="1" applyBorder="1" applyAlignment="1">
      <alignment wrapText="1"/>
    </xf>
    <xf numFmtId="0" fontId="21" fillId="13" borderId="17" xfId="0" applyFont="1" applyFill="1" applyBorder="1" applyAlignment="1">
      <alignment wrapText="1"/>
    </xf>
    <xf numFmtId="41" fontId="21" fillId="13" borderId="17" xfId="0" applyNumberFormat="1" applyFont="1" applyFill="1" applyBorder="1" applyAlignment="1">
      <alignment horizontal="right" wrapText="1"/>
    </xf>
    <xf numFmtId="168" fontId="21" fillId="13" borderId="17" xfId="0" applyNumberFormat="1" applyFont="1" applyFill="1" applyBorder="1" applyAlignment="1">
      <alignment horizontal="right" wrapText="1"/>
    </xf>
    <xf numFmtId="0" fontId="20" fillId="0" borderId="17" xfId="0" applyFont="1" applyBorder="1" applyAlignment="1">
      <alignment wrapText="1"/>
    </xf>
    <xf numFmtId="164" fontId="24" fillId="0" borderId="0" xfId="0" applyNumberFormat="1" applyFont="1"/>
    <xf numFmtId="0" fontId="22" fillId="13" borderId="34" xfId="0" applyFont="1" applyFill="1" applyBorder="1" applyAlignment="1">
      <alignment horizontal="right"/>
    </xf>
    <xf numFmtId="0" fontId="21" fillId="13" borderId="34" xfId="0" applyFont="1" applyFill="1" applyBorder="1" applyAlignment="1">
      <alignment wrapText="1"/>
    </xf>
    <xf numFmtId="41" fontId="21" fillId="13" borderId="34" xfId="0" applyNumberFormat="1" applyFont="1" applyFill="1" applyBorder="1" applyAlignment="1">
      <alignment wrapText="1"/>
    </xf>
    <xf numFmtId="3" fontId="23" fillId="11" borderId="23" xfId="0" applyNumberFormat="1" applyFont="1" applyFill="1" applyBorder="1" applyAlignment="1">
      <alignment wrapText="1"/>
    </xf>
    <xf numFmtId="0" fontId="27" fillId="0" borderId="23" xfId="1" applyFont="1" applyFill="1" applyBorder="1" applyAlignment="1">
      <alignment horizontal="left" vertical="top" wrapText="1"/>
    </xf>
    <xf numFmtId="0" fontId="27" fillId="0" borderId="23" xfId="1" applyFont="1" applyFill="1" applyBorder="1" applyAlignment="1">
      <alignment horizontal="right" vertical="top" wrapText="1"/>
    </xf>
    <xf numFmtId="0" fontId="28" fillId="0" borderId="10" xfId="1" applyFont="1" applyFill="1" applyBorder="1" applyAlignment="1">
      <alignment wrapText="1"/>
    </xf>
    <xf numFmtId="41" fontId="28" fillId="0" borderId="10" xfId="1" applyNumberFormat="1" applyFont="1" applyFill="1" applyBorder="1" applyAlignment="1">
      <alignment horizontal="right" wrapText="1"/>
    </xf>
    <xf numFmtId="165" fontId="28" fillId="0" borderId="10" xfId="1" applyNumberFormat="1" applyFont="1" applyFill="1" applyBorder="1" applyAlignment="1">
      <alignment horizontal="right" wrapText="1"/>
    </xf>
    <xf numFmtId="0" fontId="28" fillId="0" borderId="0" xfId="1" applyFont="1" applyFill="1" applyBorder="1" applyAlignment="1">
      <alignment wrapText="1"/>
    </xf>
    <xf numFmtId="41" fontId="24" fillId="0" borderId="0" xfId="1" applyNumberFormat="1" applyFont="1" applyFill="1" applyBorder="1" applyAlignment="1">
      <alignment horizontal="right" vertical="center" wrapText="1"/>
    </xf>
    <xf numFmtId="41" fontId="28" fillId="0" borderId="0" xfId="1" applyNumberFormat="1" applyFont="1" applyFill="1" applyBorder="1" applyAlignment="1">
      <alignment horizontal="right" wrapText="1"/>
    </xf>
    <xf numFmtId="165" fontId="28" fillId="0" borderId="0" xfId="1" applyNumberFormat="1" applyFont="1" applyFill="1" applyBorder="1" applyAlignment="1">
      <alignment horizontal="right" wrapText="1"/>
    </xf>
    <xf numFmtId="0" fontId="24" fillId="0" borderId="0" xfId="0" applyFont="1" applyBorder="1"/>
    <xf numFmtId="41" fontId="28" fillId="0" borderId="0" xfId="1" applyNumberFormat="1" applyFont="1" applyFill="1" applyBorder="1" applyAlignment="1">
      <alignment horizontal="right" vertical="center" wrapText="1"/>
    </xf>
    <xf numFmtId="165" fontId="28" fillId="0" borderId="3" xfId="1" applyNumberFormat="1" applyFont="1" applyFill="1" applyBorder="1" applyAlignment="1">
      <alignment horizontal="right" wrapText="1"/>
    </xf>
    <xf numFmtId="0" fontId="28" fillId="0" borderId="3" xfId="1" applyFont="1" applyFill="1" applyBorder="1" applyAlignment="1">
      <alignment wrapText="1"/>
    </xf>
    <xf numFmtId="41" fontId="28" fillId="0" borderId="3" xfId="1" applyNumberFormat="1" applyFont="1" applyFill="1" applyBorder="1" applyAlignment="1">
      <alignment horizontal="right" wrapText="1"/>
    </xf>
    <xf numFmtId="0" fontId="28" fillId="0" borderId="12" xfId="1" applyFont="1" applyFill="1" applyBorder="1" applyAlignment="1">
      <alignment wrapText="1"/>
    </xf>
    <xf numFmtId="41" fontId="28" fillId="0" borderId="12" xfId="1" applyNumberFormat="1" applyFont="1" applyFill="1" applyBorder="1" applyAlignment="1">
      <alignment horizontal="right" wrapText="1"/>
    </xf>
    <xf numFmtId="165" fontId="28" fillId="0" borderId="12" xfId="1" applyNumberFormat="1" applyFont="1" applyFill="1" applyBorder="1" applyAlignment="1">
      <alignment horizontal="right" wrapText="1"/>
    </xf>
    <xf numFmtId="0" fontId="25" fillId="8" borderId="15" xfId="1" applyFont="1" applyFill="1" applyBorder="1" applyAlignment="1">
      <alignment wrapText="1"/>
    </xf>
    <xf numFmtId="41" fontId="25" fillId="8" borderId="21" xfId="0" applyNumberFormat="1" applyFont="1" applyFill="1" applyBorder="1" applyAlignment="1"/>
    <xf numFmtId="165" fontId="25" fillId="8" borderId="21" xfId="0" applyNumberFormat="1" applyFont="1" applyFill="1" applyBorder="1" applyAlignment="1"/>
    <xf numFmtId="0" fontId="20" fillId="0" borderId="19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20" fillId="0" borderId="17" xfId="0" applyFont="1" applyBorder="1" applyAlignment="1">
      <alignment horizontal="right" wrapText="1"/>
    </xf>
    <xf numFmtId="0" fontId="22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wrapText="1"/>
    </xf>
    <xf numFmtId="0" fontId="21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/>
    </xf>
    <xf numFmtId="0" fontId="23" fillId="11" borderId="33" xfId="0" applyFont="1" applyFill="1" applyBorder="1" applyAlignment="1">
      <alignment horizontal="center"/>
    </xf>
    <xf numFmtId="0" fontId="23" fillId="11" borderId="0" xfId="0" applyFont="1" applyFill="1" applyAlignment="1">
      <alignment horizontal="center"/>
    </xf>
    <xf numFmtId="0" fontId="40" fillId="0" borderId="0" xfId="0" applyFont="1" applyAlignment="1"/>
    <xf numFmtId="0" fontId="42" fillId="0" borderId="0" xfId="0" applyFont="1" applyAlignment="1"/>
    <xf numFmtId="0" fontId="20" fillId="0" borderId="0" xfId="0" applyFont="1" applyAlignment="1">
      <alignment horizontal="right" vertical="top" wrapText="1"/>
    </xf>
    <xf numFmtId="0" fontId="23" fillId="11" borderId="0" xfId="0" applyFont="1" applyFill="1" applyAlignment="1">
      <alignment horizontal="right"/>
    </xf>
    <xf numFmtId="3" fontId="23" fillId="11" borderId="0" xfId="0" applyNumberFormat="1" applyFont="1" applyFill="1" applyAlignment="1">
      <alignment horizontal="right"/>
    </xf>
    <xf numFmtId="0" fontId="44" fillId="0" borderId="0" xfId="0" applyFont="1" applyAlignment="1">
      <alignment horizontal="justify"/>
    </xf>
    <xf numFmtId="0" fontId="38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2" fontId="20" fillId="13" borderId="23" xfId="0" applyNumberFormat="1" applyFont="1" applyFill="1" applyBorder="1" applyAlignment="1">
      <alignment horizontal="right" wrapText="1"/>
    </xf>
    <xf numFmtId="2" fontId="21" fillId="13" borderId="23" xfId="0" applyNumberFormat="1" applyFont="1" applyFill="1" applyBorder="1" applyAlignment="1">
      <alignment wrapText="1"/>
    </xf>
    <xf numFmtId="1" fontId="21" fillId="13" borderId="23" xfId="0" applyNumberFormat="1" applyFont="1" applyFill="1" applyBorder="1" applyAlignment="1">
      <alignment wrapText="1"/>
    </xf>
    <xf numFmtId="3" fontId="23" fillId="11" borderId="17" xfId="0" applyNumberFormat="1" applyFont="1" applyFill="1" applyBorder="1"/>
    <xf numFmtId="164" fontId="23" fillId="11" borderId="17" xfId="0" applyNumberFormat="1" applyFont="1" applyFill="1" applyBorder="1" applyAlignment="1">
      <alignment horizontal="right"/>
    </xf>
    <xf numFmtId="164" fontId="23" fillId="11" borderId="17" xfId="0" applyNumberFormat="1" applyFont="1" applyFill="1" applyBorder="1"/>
    <xf numFmtId="0" fontId="38" fillId="0" borderId="0" xfId="0" applyFont="1" applyAlignment="1"/>
    <xf numFmtId="0" fontId="47" fillId="11" borderId="17" xfId="0" applyFont="1" applyFill="1" applyBorder="1" applyAlignment="1">
      <alignment wrapText="1"/>
    </xf>
    <xf numFmtId="0" fontId="38" fillId="0" borderId="0" xfId="0" applyFont="1" applyAlignment="1">
      <alignment horizontal="justify"/>
    </xf>
    <xf numFmtId="0" fontId="45" fillId="0" borderId="0" xfId="0" applyFont="1" applyAlignment="1">
      <alignment wrapText="1"/>
    </xf>
    <xf numFmtId="0" fontId="24" fillId="0" borderId="0" xfId="0" applyFont="1" applyAlignment="1">
      <alignment horizontal="left"/>
    </xf>
    <xf numFmtId="0" fontId="48" fillId="0" borderId="0" xfId="0" applyFont="1" applyAlignment="1">
      <alignment horizontal="justify"/>
    </xf>
    <xf numFmtId="0" fontId="37" fillId="0" borderId="0" xfId="0" applyFont="1" applyAlignment="1">
      <alignment horizontal="justify"/>
    </xf>
    <xf numFmtId="0" fontId="39" fillId="0" borderId="0" xfId="0" applyFont="1" applyAlignment="1">
      <alignment horizontal="justify"/>
    </xf>
    <xf numFmtId="0" fontId="28" fillId="16" borderId="23" xfId="1" applyFont="1" applyFill="1" applyBorder="1" applyAlignment="1">
      <alignment horizontal="right"/>
    </xf>
    <xf numFmtId="0" fontId="28" fillId="13" borderId="23" xfId="1" applyFont="1" applyFill="1" applyBorder="1" applyAlignment="1">
      <alignment wrapText="1"/>
    </xf>
    <xf numFmtId="0" fontId="28" fillId="13" borderId="23" xfId="1" applyFont="1" applyFill="1" applyBorder="1" applyAlignment="1">
      <alignment horizontal="right" wrapText="1"/>
    </xf>
    <xf numFmtId="164" fontId="28" fillId="13" borderId="23" xfId="1" applyNumberFormat="1" applyFont="1" applyFill="1" applyBorder="1" applyAlignment="1">
      <alignment horizontal="right" wrapText="1"/>
    </xf>
    <xf numFmtId="0" fontId="25" fillId="8" borderId="23" xfId="0" applyFont="1" applyFill="1" applyBorder="1"/>
    <xf numFmtId="164" fontId="25" fillId="8" borderId="23" xfId="1" applyNumberFormat="1" applyFont="1" applyFill="1" applyBorder="1" applyAlignment="1">
      <alignment horizontal="right" wrapText="1"/>
    </xf>
    <xf numFmtId="166" fontId="25" fillId="8" borderId="23" xfId="2" applyNumberFormat="1" applyFont="1" applyFill="1" applyBorder="1"/>
    <xf numFmtId="0" fontId="28" fillId="0" borderId="35" xfId="1" applyFont="1" applyFill="1" applyBorder="1" applyAlignment="1">
      <alignment wrapText="1"/>
    </xf>
    <xf numFmtId="0" fontId="28" fillId="0" borderId="35" xfId="1" applyFont="1" applyFill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6" fillId="0" borderId="0" xfId="0" applyFont="1"/>
    <xf numFmtId="0" fontId="48" fillId="0" borderId="0" xfId="0" applyFont="1"/>
    <xf numFmtId="0" fontId="20" fillId="13" borderId="23" xfId="0" applyFont="1" applyFill="1" applyBorder="1" applyAlignment="1">
      <alignment vertical="center" wrapText="1"/>
    </xf>
    <xf numFmtId="0" fontId="20" fillId="13" borderId="23" xfId="0" applyFont="1" applyFill="1" applyBorder="1" applyAlignment="1">
      <alignment horizontal="center" wrapText="1"/>
    </xf>
    <xf numFmtId="0" fontId="38" fillId="0" borderId="0" xfId="0" applyFont="1" applyAlignment="1">
      <alignment horizontal="left"/>
    </xf>
    <xf numFmtId="0" fontId="39" fillId="0" borderId="34" xfId="0" applyFont="1" applyBorder="1" applyAlignment="1">
      <alignment horizontal="left"/>
    </xf>
    <xf numFmtId="0" fontId="22" fillId="0" borderId="19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19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42" fillId="0" borderId="0" xfId="0" applyFont="1" applyAlignment="1">
      <alignment horizontal="left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22" xfId="0" applyFont="1" applyBorder="1" applyAlignment="1">
      <alignment horizontal="right" vertical="center" wrapText="1"/>
    </xf>
    <xf numFmtId="2" fontId="20" fillId="13" borderId="23" xfId="0" applyNumberFormat="1" applyFont="1" applyFill="1" applyBorder="1" applyAlignment="1">
      <alignment vertical="center" wrapText="1"/>
    </xf>
    <xf numFmtId="1" fontId="20" fillId="13" borderId="23" xfId="0" applyNumberFormat="1" applyFont="1" applyFill="1" applyBorder="1" applyAlignment="1">
      <alignment horizontal="center" vertical="center" wrapText="1"/>
    </xf>
    <xf numFmtId="2" fontId="20" fillId="13" borderId="23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wrapText="1"/>
    </xf>
    <xf numFmtId="0" fontId="22" fillId="13" borderId="23" xfId="0" applyFont="1" applyFill="1" applyBorder="1" applyAlignment="1">
      <alignment horizontal="center"/>
    </xf>
    <xf numFmtId="0" fontId="27" fillId="16" borderId="32" xfId="9" applyFont="1" applyFill="1" applyBorder="1" applyAlignment="1">
      <alignment horizontal="left" vertical="center"/>
    </xf>
    <xf numFmtId="0" fontId="27" fillId="16" borderId="11" xfId="9" applyFont="1" applyFill="1" applyBorder="1" applyAlignment="1">
      <alignment horizontal="left" vertical="center"/>
    </xf>
    <xf numFmtId="0" fontId="38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right" vertical="top" wrapText="1"/>
    </xf>
    <xf numFmtId="0" fontId="20" fillId="0" borderId="19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42" fillId="0" borderId="32" xfId="0" applyFont="1" applyBorder="1" applyAlignment="1">
      <alignment horizontal="left"/>
    </xf>
    <xf numFmtId="0" fontId="38" fillId="0" borderId="34" xfId="0" applyFont="1" applyBorder="1" applyAlignment="1">
      <alignment horizontal="left"/>
    </xf>
    <xf numFmtId="0" fontId="12" fillId="0" borderId="23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top"/>
    </xf>
    <xf numFmtId="0" fontId="22" fillId="13" borderId="23" xfId="0" applyFont="1" applyFill="1" applyBorder="1" applyAlignment="1">
      <alignment horizontal="left" vertical="center" wrapText="1"/>
    </xf>
    <xf numFmtId="0" fontId="27" fillId="13" borderId="13" xfId="3" applyFont="1" applyFill="1" applyBorder="1" applyAlignment="1">
      <alignment horizontal="left" vertical="center"/>
    </xf>
    <xf numFmtId="0" fontId="27" fillId="13" borderId="11" xfId="3" applyFont="1" applyFill="1" applyBorder="1" applyAlignment="1">
      <alignment horizontal="left" vertical="center"/>
    </xf>
    <xf numFmtId="0" fontId="27" fillId="13" borderId="14" xfId="3" applyFont="1" applyFill="1" applyBorder="1" applyAlignment="1">
      <alignment horizontal="center"/>
    </xf>
    <xf numFmtId="0" fontId="27" fillId="0" borderId="20" xfId="4" applyFont="1" applyFill="1" applyBorder="1" applyAlignment="1">
      <alignment horizontal="left" vertical="center"/>
    </xf>
    <xf numFmtId="0" fontId="27" fillId="0" borderId="20" xfId="4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38" fillId="0" borderId="34" xfId="0" applyFont="1" applyBorder="1" applyAlignment="1">
      <alignment horizontal="left" vertical="center"/>
    </xf>
    <xf numFmtId="0" fontId="22" fillId="13" borderId="16" xfId="0" applyFont="1" applyFill="1" applyBorder="1" applyAlignment="1">
      <alignment horizontal="center"/>
    </xf>
    <xf numFmtId="0" fontId="26" fillId="13" borderId="16" xfId="0" applyFont="1" applyFill="1" applyBorder="1" applyAlignment="1">
      <alignment horizontal="left" vertical="center"/>
    </xf>
    <xf numFmtId="0" fontId="20" fillId="13" borderId="32" xfId="0" applyFont="1" applyFill="1" applyBorder="1" applyAlignment="1">
      <alignment vertical="center" wrapText="1"/>
    </xf>
    <xf numFmtId="0" fontId="20" fillId="13" borderId="34" xfId="0" applyFont="1" applyFill="1" applyBorder="1" applyAlignment="1">
      <alignment vertical="center" wrapText="1"/>
    </xf>
    <xf numFmtId="0" fontId="42" fillId="0" borderId="32" xfId="0" applyFont="1" applyBorder="1" applyAlignment="1">
      <alignment horizontal="left" wrapText="1"/>
    </xf>
    <xf numFmtId="0" fontId="38" fillId="0" borderId="34" xfId="0" applyFont="1" applyBorder="1" applyAlignment="1">
      <alignment horizontal="center"/>
    </xf>
    <xf numFmtId="0" fontId="28" fillId="16" borderId="32" xfId="1" applyFont="1" applyFill="1" applyBorder="1" applyAlignment="1">
      <alignment horizontal="left" vertical="center"/>
    </xf>
    <xf numFmtId="0" fontId="28" fillId="16" borderId="0" xfId="1" applyFont="1" applyFill="1" applyBorder="1" applyAlignment="1">
      <alignment horizontal="left" vertical="center"/>
    </xf>
    <xf numFmtId="0" fontId="28" fillId="16" borderId="34" xfId="1" applyFont="1" applyFill="1" applyBorder="1" applyAlignment="1">
      <alignment horizontal="left" vertical="center"/>
    </xf>
    <xf numFmtId="0" fontId="28" fillId="13" borderId="23" xfId="1" applyFont="1" applyFill="1" applyBorder="1" applyAlignment="1">
      <alignment horizontal="center" wrapText="1"/>
    </xf>
    <xf numFmtId="0" fontId="28" fillId="16" borderId="23" xfId="1" applyFont="1" applyFill="1" applyBorder="1" applyAlignment="1">
      <alignment horizontal="center"/>
    </xf>
    <xf numFmtId="0" fontId="38" fillId="0" borderId="34" xfId="0" applyFont="1" applyBorder="1" applyAlignment="1">
      <alignment horizontal="left" wrapText="1"/>
    </xf>
    <xf numFmtId="0" fontId="27" fillId="16" borderId="32" xfId="11" applyFont="1" applyFill="1" applyBorder="1" applyAlignment="1">
      <alignment horizontal="left" vertical="center"/>
    </xf>
    <xf numFmtId="0" fontId="27" fillId="16" borderId="34" xfId="11" applyFont="1" applyFill="1" applyBorder="1" applyAlignment="1">
      <alignment horizontal="left" vertical="center"/>
    </xf>
    <xf numFmtId="0" fontId="27" fillId="16" borderId="23" xfId="11" applyFont="1" applyFill="1" applyBorder="1" applyAlignment="1">
      <alignment horizontal="center"/>
    </xf>
    <xf numFmtId="0" fontId="28" fillId="13" borderId="23" xfId="6" applyFont="1" applyFill="1" applyBorder="1" applyAlignment="1">
      <alignment horizontal="center" wrapText="1"/>
    </xf>
    <xf numFmtId="0" fontId="28" fillId="13" borderId="11" xfId="6" applyFont="1" applyFill="1" applyBorder="1" applyAlignment="1">
      <alignment horizontal="center" wrapText="1"/>
    </xf>
    <xf numFmtId="0" fontId="38" fillId="0" borderId="34" xfId="0" applyFont="1" applyBorder="1" applyAlignment="1">
      <alignment vertical="center" wrapText="1"/>
    </xf>
    <xf numFmtId="0" fontId="42" fillId="0" borderId="36" xfId="0" applyFont="1" applyBorder="1" applyAlignment="1">
      <alignment horizontal="left"/>
    </xf>
    <xf numFmtId="0" fontId="5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/>
    </xf>
    <xf numFmtId="0" fontId="16" fillId="0" borderId="16" xfId="0" applyFont="1" applyBorder="1" applyAlignment="1">
      <alignment horizontal="left" vertical="center"/>
    </xf>
    <xf numFmtId="0" fontId="20" fillId="0" borderId="19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right" vertical="center" wrapText="1"/>
    </xf>
    <xf numFmtId="0" fontId="20" fillId="0" borderId="18" xfId="0" applyFont="1" applyBorder="1" applyAlignment="1">
      <alignment horizontal="center"/>
    </xf>
  </cellXfs>
  <cellStyles count="12">
    <cellStyle name="Migliaia" xfId="2" builtinId="3"/>
    <cellStyle name="Normale" xfId="0" builtinId="0"/>
    <cellStyle name="Normale 2" xfId="10"/>
    <cellStyle name="Normale_Foglio1" xfId="11"/>
    <cellStyle name="Normale_Foglio2" xfId="1"/>
    <cellStyle name="Normale_Foglio2 (2)" xfId="5"/>
    <cellStyle name="Normale_Foglio7" xfId="9"/>
    <cellStyle name="Normale_Prospetto 12" xfId="4"/>
    <cellStyle name="Normale_Prospetto 17" xfId="6"/>
    <cellStyle name="Normale_Prospetto11" xfId="3"/>
    <cellStyle name="Normale_Prospetto19" xfId="7"/>
    <cellStyle name="Normale_Prospetto20" xfId="8"/>
  </cellStyles>
  <dxfs count="0"/>
  <tableStyles count="0" defaultTableStyle="TableStyleMedium9" defaultPivotStyle="PivotStyleLight16"/>
  <colors>
    <mruColors>
      <color rgb="FF660033"/>
      <color rgb="FF9900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739018087855344E-2"/>
          <c:y val="3.7510656436487634E-2"/>
          <c:w val="0.95452196382428944"/>
          <c:h val="0.85869437675789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1'!$C$13</c:f>
              <c:strCache>
                <c:ptCount val="1"/>
                <c:pt idx="0">
                  <c:v>Basilicata</c:v>
                </c:pt>
              </c:strCache>
            </c:strRef>
          </c:tx>
          <c:invertIfNegative val="0"/>
          <c:cat>
            <c:numRef>
              <c:f>'Fig. 1'!$F$12:$O$12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'Fig. 1'!$F$13:$O$13</c:f>
              <c:numCache>
                <c:formatCode>0.0</c:formatCode>
                <c:ptCount val="10"/>
                <c:pt idx="0">
                  <c:v>16.949152542372886</c:v>
                </c:pt>
                <c:pt idx="1">
                  <c:v>-16.949152542372886</c:v>
                </c:pt>
                <c:pt idx="2">
                  <c:v>-32.203389830508485</c:v>
                </c:pt>
                <c:pt idx="3">
                  <c:v>-3.3898305084745743</c:v>
                </c:pt>
                <c:pt idx="4">
                  <c:v>0</c:v>
                </c:pt>
                <c:pt idx="5">
                  <c:v>-37.288135593220339</c:v>
                </c:pt>
                <c:pt idx="6">
                  <c:v>-40.677966101694921</c:v>
                </c:pt>
                <c:pt idx="7">
                  <c:v>-22.033898305084747</c:v>
                </c:pt>
                <c:pt idx="8">
                  <c:v>-18.644067796610159</c:v>
                </c:pt>
                <c:pt idx="9">
                  <c:v>-37.288135593220339</c:v>
                </c:pt>
              </c:numCache>
            </c:numRef>
          </c:val>
        </c:ser>
        <c:ser>
          <c:idx val="1"/>
          <c:order val="1"/>
          <c:tx>
            <c:strRef>
              <c:f>'Fig. 1'!$C$14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cat>
            <c:numRef>
              <c:f>'Fig. 1'!$F$12:$O$12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'Fig. 1'!$F$14:$O$14</c:f>
              <c:numCache>
                <c:formatCode>0.0</c:formatCode>
                <c:ptCount val="10"/>
                <c:pt idx="0">
                  <c:v>-1.6347237880496124</c:v>
                </c:pt>
                <c:pt idx="1">
                  <c:v>-7.5112739571589628</c:v>
                </c:pt>
                <c:pt idx="2">
                  <c:v>-13.726042841037199</c:v>
                </c:pt>
                <c:pt idx="3">
                  <c:v>-18.010146561443065</c:v>
                </c:pt>
                <c:pt idx="4">
                  <c:v>-20.109921082299891</c:v>
                </c:pt>
                <c:pt idx="5">
                  <c:v>-27.691657271702368</c:v>
                </c:pt>
                <c:pt idx="6">
                  <c:v>-33.41319052987599</c:v>
                </c:pt>
                <c:pt idx="7">
                  <c:v>-40.29030439684329</c:v>
                </c:pt>
                <c:pt idx="8">
                  <c:v>-42.361894024802702</c:v>
                </c:pt>
                <c:pt idx="9">
                  <c:v>-45.603156708004512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2934016"/>
        <c:axId val="142935552"/>
      </c:barChart>
      <c:dateAx>
        <c:axId val="14293401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 Narrow"/>
                <a:cs typeface="Arial Narrow"/>
              </a:defRPr>
            </a:pPr>
            <a:endParaRPr lang="it-IT"/>
          </a:p>
        </c:txPr>
        <c:crossAx val="142935552"/>
        <c:crosses val="autoZero"/>
        <c:auto val="0"/>
        <c:lblOffset val="100"/>
        <c:baseTimeUnit val="days"/>
      </c:dateAx>
      <c:valAx>
        <c:axId val="142935552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one"/>
        <c:crossAx val="14293401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5712368512075565"/>
          <c:y val="0.12333192366299482"/>
          <c:w val="0.19893076156178163"/>
          <c:h val="6.166381376241009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Incidenti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1367454068241648E-2"/>
                  <c:y val="-0.1965864683581219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5.4254811898512806E-2"/>
                  <c:y val="-6.1473461650627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3.1373906386701692E-2"/>
                  <c:y val="3.86752697579470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'Fig. 7'!$B$4:$B$6</c:f>
              <c:strCache>
                <c:ptCount val="3"/>
                <c:pt idx="0">
                  <c:v>Incidenti tra veicoli</c:v>
                </c:pt>
                <c:pt idx="1">
                  <c:v>Incidenti tra veicoli e pedoni</c:v>
                </c:pt>
                <c:pt idx="2">
                  <c:v>Altri incidenti a veicolo isolato</c:v>
                </c:pt>
              </c:strCache>
            </c:strRef>
          </c:cat>
          <c:val>
            <c:numRef>
              <c:f>'Fig. 7'!$E$4:$E$6</c:f>
              <c:numCache>
                <c:formatCode>General</c:formatCode>
                <c:ptCount val="3"/>
                <c:pt idx="0">
                  <c:v>667</c:v>
                </c:pt>
                <c:pt idx="1">
                  <c:v>102</c:v>
                </c:pt>
                <c:pt idx="2">
                  <c:v>285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Incidenti mortali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1367454068241697E-2"/>
                  <c:y val="-0.1965864683581219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25981036745406888"/>
                  <c:y val="-3.83260425780110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3.1373906386701692E-2"/>
                  <c:y val="3.86752697579470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'Fig. 7'!$B$4:$B$6</c:f>
              <c:strCache>
                <c:ptCount val="3"/>
                <c:pt idx="0">
                  <c:v>Incidenti tra veicoli</c:v>
                </c:pt>
                <c:pt idx="1">
                  <c:v>Incidenti tra veicoli e pedoni</c:v>
                </c:pt>
                <c:pt idx="2">
                  <c:v>Altri incidenti a veicolo isolato</c:v>
                </c:pt>
              </c:strCache>
            </c:strRef>
          </c:cat>
          <c:val>
            <c:numRef>
              <c:f>'Fig. 7'!$H$4:$H$6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904926884139476"/>
          <c:y val="8.9946547439484742E-2"/>
          <c:w val="0.5564887889013862"/>
          <c:h val="0.87649124941527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'Fig. 8'!$B$1</c:f>
              <c:strCache>
                <c:ptCount val="1"/>
                <c:pt idx="0">
                  <c:v>Strade urbane</c:v>
                </c:pt>
              </c:strCache>
            </c:strRef>
          </c:tx>
          <c:invertIfNegative val="0"/>
          <c:cat>
            <c:strRef>
              <c:f>'Fig. 8'!$A$3:$A$13</c:f>
              <c:strCache>
                <c:ptCount val="11"/>
                <c:pt idx="0">
                  <c:v>Procedeva senza rispettare le regole della precedenza o il semaforo</c:v>
                </c:pt>
                <c:pt idx="1">
                  <c:v>Procedeva con guida distratta o andamento indeciso</c:v>
                </c:pt>
                <c:pt idx="2">
                  <c:v>Procedeva con velocità troppo elevata</c:v>
                </c:pt>
                <c:pt idx="3">
                  <c:v>Procedeva senza mantenere la distanza di sicurezza</c:v>
                </c:pt>
                <c:pt idx="4">
                  <c:v>Manovrava irregolarmente</c:v>
                </c:pt>
                <c:pt idx="5">
                  <c:v>Svoltava irregolarmente</c:v>
                </c:pt>
                <c:pt idx="6">
                  <c:v>Procedeva contromano</c:v>
                </c:pt>
                <c:pt idx="7">
                  <c:v>Sorpassava irregolarmente</c:v>
                </c:pt>
                <c:pt idx="8">
                  <c:v>Ostacolo accidentale </c:v>
                </c:pt>
                <c:pt idx="9">
                  <c:v>Comportamento scorretto del pedone</c:v>
                </c:pt>
                <c:pt idx="10">
                  <c:v>Altre cause</c:v>
                </c:pt>
              </c:strCache>
            </c:strRef>
          </c:cat>
          <c:val>
            <c:numRef>
              <c:f>'Fig. 8'!$B$3:$B$13</c:f>
              <c:numCache>
                <c:formatCode>_(* #,##0_);_(* \(#,##0\);_(* "-"_);_(@_)</c:formatCode>
                <c:ptCount val="11"/>
                <c:pt idx="0">
                  <c:v>131</c:v>
                </c:pt>
                <c:pt idx="1">
                  <c:v>157</c:v>
                </c:pt>
                <c:pt idx="2">
                  <c:v>129</c:v>
                </c:pt>
                <c:pt idx="3">
                  <c:v>89</c:v>
                </c:pt>
                <c:pt idx="4">
                  <c:v>92</c:v>
                </c:pt>
                <c:pt idx="5">
                  <c:v>32</c:v>
                </c:pt>
                <c:pt idx="6">
                  <c:v>29</c:v>
                </c:pt>
                <c:pt idx="7">
                  <c:v>14</c:v>
                </c:pt>
                <c:pt idx="8">
                  <c:v>20</c:v>
                </c:pt>
                <c:pt idx="9">
                  <c:v>49</c:v>
                </c:pt>
                <c:pt idx="10">
                  <c:v>190</c:v>
                </c:pt>
              </c:numCache>
            </c:numRef>
          </c:val>
        </c:ser>
        <c:ser>
          <c:idx val="1"/>
          <c:order val="1"/>
          <c:tx>
            <c:strRef>
              <c:f>'Fig. 8'!$C$1</c:f>
              <c:strCache>
                <c:ptCount val="1"/>
                <c:pt idx="0">
                  <c:v>Strade extra-urbane</c:v>
                </c:pt>
              </c:strCache>
            </c:strRef>
          </c:tx>
          <c:invertIfNegative val="0"/>
          <c:cat>
            <c:strRef>
              <c:f>'Fig. 8'!$A$3:$A$13</c:f>
              <c:strCache>
                <c:ptCount val="11"/>
                <c:pt idx="0">
                  <c:v>Procedeva senza rispettare le regole della precedenza o il semaforo</c:v>
                </c:pt>
                <c:pt idx="1">
                  <c:v>Procedeva con guida distratta o andamento indeciso</c:v>
                </c:pt>
                <c:pt idx="2">
                  <c:v>Procedeva con velocità troppo elevata</c:v>
                </c:pt>
                <c:pt idx="3">
                  <c:v>Procedeva senza mantenere la distanza di sicurezza</c:v>
                </c:pt>
                <c:pt idx="4">
                  <c:v>Manovrava irregolarmente</c:v>
                </c:pt>
                <c:pt idx="5">
                  <c:v>Svoltava irregolarmente</c:v>
                </c:pt>
                <c:pt idx="6">
                  <c:v>Procedeva contromano</c:v>
                </c:pt>
                <c:pt idx="7">
                  <c:v>Sorpassava irregolarmente</c:v>
                </c:pt>
                <c:pt idx="8">
                  <c:v>Ostacolo accidentale </c:v>
                </c:pt>
                <c:pt idx="9">
                  <c:v>Comportamento scorretto del pedone</c:v>
                </c:pt>
                <c:pt idx="10">
                  <c:v>Altre cause</c:v>
                </c:pt>
              </c:strCache>
            </c:strRef>
          </c:cat>
          <c:val>
            <c:numRef>
              <c:f>'Fig. 8'!$C$3:$C$13</c:f>
              <c:numCache>
                <c:formatCode>_(* #,##0_);_(* \(#,##0\);_(* "-"_);_(@_)</c:formatCode>
                <c:ptCount val="11"/>
                <c:pt idx="0">
                  <c:v>34</c:v>
                </c:pt>
                <c:pt idx="1">
                  <c:v>150</c:v>
                </c:pt>
                <c:pt idx="2">
                  <c:v>114</c:v>
                </c:pt>
                <c:pt idx="3">
                  <c:v>37</c:v>
                </c:pt>
                <c:pt idx="4">
                  <c:v>26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13</c:v>
                </c:pt>
                <c:pt idx="9">
                  <c:v>2</c:v>
                </c:pt>
                <c:pt idx="10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12401024"/>
        <c:axId val="144052608"/>
      </c:barChart>
      <c:catAx>
        <c:axId val="112401024"/>
        <c:scaling>
          <c:orientation val="maxMin"/>
        </c:scaling>
        <c:delete val="0"/>
        <c:axPos val="l"/>
        <c:majorTickMark val="none"/>
        <c:minorTickMark val="none"/>
        <c:tickLblPos val="nextTo"/>
        <c:crossAx val="144052608"/>
        <c:crossesAt val="0"/>
        <c:auto val="1"/>
        <c:lblAlgn val="ctr"/>
        <c:lblOffset val="50"/>
        <c:noMultiLvlLbl val="0"/>
      </c:catAx>
      <c:valAx>
        <c:axId val="144052608"/>
        <c:scaling>
          <c:orientation val="minMax"/>
        </c:scaling>
        <c:delete val="0"/>
        <c:axPos val="t"/>
        <c:majorGridlines/>
        <c:minorGridlines>
          <c:spPr>
            <a:ln>
              <a:prstDash val="sysDot"/>
            </a:ln>
          </c:spPr>
        </c:minorGridlines>
        <c:numFmt formatCode="#,##0" sourceLinked="0"/>
        <c:majorTickMark val="none"/>
        <c:minorTickMark val="none"/>
        <c:tickLblPos val="low"/>
        <c:txPr>
          <a:bodyPr/>
          <a:lstStyle/>
          <a:p>
            <a:pPr>
              <a:defRPr sz="900"/>
            </a:pPr>
            <a:endParaRPr lang="it-IT"/>
          </a:p>
        </c:txPr>
        <c:crossAx val="11240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33E-2"/>
          <c:y val="5.1400554097404488E-2"/>
          <c:w val="0.90138801399825019"/>
          <c:h val="0.65119604841061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9'!$C$4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'Fig. 9'!$B$5:$B$17</c:f>
              <c:strCache>
                <c:ptCount val="13"/>
                <c:pt idx="0">
                  <c:v>fino a 5</c:v>
                </c:pt>
                <c:pt idx="1">
                  <c:v>6-9</c:v>
                </c:pt>
                <c:pt idx="2">
                  <c:v>10-14</c:v>
                </c:pt>
                <c:pt idx="3">
                  <c:v>15-17</c:v>
                </c:pt>
                <c:pt idx="4">
                  <c:v>18-20</c:v>
                </c:pt>
                <c:pt idx="5">
                  <c:v>21-24</c:v>
                </c:pt>
                <c:pt idx="6">
                  <c:v>25-29</c:v>
                </c:pt>
                <c:pt idx="7">
                  <c:v>30-44</c:v>
                </c:pt>
                <c:pt idx="8">
                  <c:v>45-54</c:v>
                </c:pt>
                <c:pt idx="9">
                  <c:v>55-59</c:v>
                </c:pt>
                <c:pt idx="10">
                  <c:v>60-64</c:v>
                </c:pt>
                <c:pt idx="11">
                  <c:v>65 e più</c:v>
                </c:pt>
                <c:pt idx="12">
                  <c:v>imprecisata (a)</c:v>
                </c:pt>
              </c:strCache>
            </c:strRef>
          </c:cat>
          <c:val>
            <c:numRef>
              <c:f>'Fig. 9'!$C$5:$C$17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8</c:v>
                </c:pt>
                <c:pt idx="8">
                  <c:v>5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'Fig. 9'!$D$4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'Fig. 9'!$B$5:$B$17</c:f>
              <c:strCache>
                <c:ptCount val="13"/>
                <c:pt idx="0">
                  <c:v>fino a 5</c:v>
                </c:pt>
                <c:pt idx="1">
                  <c:v>6-9</c:v>
                </c:pt>
                <c:pt idx="2">
                  <c:v>10-14</c:v>
                </c:pt>
                <c:pt idx="3">
                  <c:v>15-17</c:v>
                </c:pt>
                <c:pt idx="4">
                  <c:v>18-20</c:v>
                </c:pt>
                <c:pt idx="5">
                  <c:v>21-24</c:v>
                </c:pt>
                <c:pt idx="6">
                  <c:v>25-29</c:v>
                </c:pt>
                <c:pt idx="7">
                  <c:v>30-44</c:v>
                </c:pt>
                <c:pt idx="8">
                  <c:v>45-54</c:v>
                </c:pt>
                <c:pt idx="9">
                  <c:v>55-59</c:v>
                </c:pt>
                <c:pt idx="10">
                  <c:v>60-64</c:v>
                </c:pt>
                <c:pt idx="11">
                  <c:v>65 e più</c:v>
                </c:pt>
                <c:pt idx="12">
                  <c:v>imprecisata (a)</c:v>
                </c:pt>
              </c:strCache>
            </c:strRef>
          </c:cat>
          <c:val>
            <c:numRef>
              <c:f>'Fig. 9'!$D$5:$D$17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72576"/>
        <c:axId val="144874112"/>
      </c:barChart>
      <c:catAx>
        <c:axId val="144872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4874112"/>
        <c:crosses val="autoZero"/>
        <c:auto val="1"/>
        <c:lblAlgn val="ctr"/>
        <c:lblOffset val="100"/>
        <c:noMultiLvlLbl val="0"/>
      </c:catAx>
      <c:valAx>
        <c:axId val="14487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487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968197725284348"/>
          <c:y val="8.8754009915427562E-3"/>
          <c:w val="0.57920691163604554"/>
          <c:h val="0.16743438320210002"/>
        </c:manualLayout>
      </c:layout>
      <c:overlay val="0"/>
      <c:txPr>
        <a:bodyPr/>
        <a:lstStyle/>
        <a:p>
          <a:pPr>
            <a:defRPr sz="9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33E-2"/>
          <c:y val="5.1400554097404488E-2"/>
          <c:w val="0.90138801399825019"/>
          <c:h val="0.65119604841061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10'!$C$4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'Fig. 10'!$B$5:$B$17</c:f>
              <c:strCache>
                <c:ptCount val="13"/>
                <c:pt idx="0">
                  <c:v>fino a 5</c:v>
                </c:pt>
                <c:pt idx="1">
                  <c:v>6-9</c:v>
                </c:pt>
                <c:pt idx="2">
                  <c:v>10-14</c:v>
                </c:pt>
                <c:pt idx="3">
                  <c:v>15-17</c:v>
                </c:pt>
                <c:pt idx="4">
                  <c:v>18-20</c:v>
                </c:pt>
                <c:pt idx="5">
                  <c:v>21-24</c:v>
                </c:pt>
                <c:pt idx="6">
                  <c:v>25-29</c:v>
                </c:pt>
                <c:pt idx="7">
                  <c:v>30-44</c:v>
                </c:pt>
                <c:pt idx="8">
                  <c:v>45-54</c:v>
                </c:pt>
                <c:pt idx="9">
                  <c:v>55-59</c:v>
                </c:pt>
                <c:pt idx="10">
                  <c:v>60-64</c:v>
                </c:pt>
                <c:pt idx="11">
                  <c:v>65 e più</c:v>
                </c:pt>
                <c:pt idx="12">
                  <c:v>imprecisata (a)</c:v>
                </c:pt>
              </c:strCache>
            </c:strRef>
          </c:cat>
          <c:val>
            <c:numRef>
              <c:f>'Fig. 10'!$C$5:$C$17</c:f>
              <c:numCache>
                <c:formatCode>General</c:formatCode>
                <c:ptCount val="13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54</c:v>
                </c:pt>
                <c:pt idx="4">
                  <c:v>106</c:v>
                </c:pt>
                <c:pt idx="5">
                  <c:v>124</c:v>
                </c:pt>
                <c:pt idx="6">
                  <c:v>109</c:v>
                </c:pt>
                <c:pt idx="7">
                  <c:v>241</c:v>
                </c:pt>
                <c:pt idx="8">
                  <c:v>148</c:v>
                </c:pt>
                <c:pt idx="9">
                  <c:v>53</c:v>
                </c:pt>
                <c:pt idx="10">
                  <c:v>47</c:v>
                </c:pt>
                <c:pt idx="11">
                  <c:v>106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strRef>
              <c:f>'Fig. 10'!$D$4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'Fig. 10'!$B$5:$B$17</c:f>
              <c:strCache>
                <c:ptCount val="13"/>
                <c:pt idx="0">
                  <c:v>fino a 5</c:v>
                </c:pt>
                <c:pt idx="1">
                  <c:v>6-9</c:v>
                </c:pt>
                <c:pt idx="2">
                  <c:v>10-14</c:v>
                </c:pt>
                <c:pt idx="3">
                  <c:v>15-17</c:v>
                </c:pt>
                <c:pt idx="4">
                  <c:v>18-20</c:v>
                </c:pt>
                <c:pt idx="5">
                  <c:v>21-24</c:v>
                </c:pt>
                <c:pt idx="6">
                  <c:v>25-29</c:v>
                </c:pt>
                <c:pt idx="7">
                  <c:v>30-44</c:v>
                </c:pt>
                <c:pt idx="8">
                  <c:v>45-54</c:v>
                </c:pt>
                <c:pt idx="9">
                  <c:v>55-59</c:v>
                </c:pt>
                <c:pt idx="10">
                  <c:v>60-64</c:v>
                </c:pt>
                <c:pt idx="11">
                  <c:v>65 e più</c:v>
                </c:pt>
                <c:pt idx="12">
                  <c:v>imprecisata (a)</c:v>
                </c:pt>
              </c:strCache>
            </c:strRef>
          </c:cat>
          <c:val>
            <c:numRef>
              <c:f>'Fig. 10'!$D$5:$D$17</c:f>
              <c:numCache>
                <c:formatCode>General</c:formatCode>
                <c:ptCount val="13"/>
                <c:pt idx="0">
                  <c:v>8</c:v>
                </c:pt>
                <c:pt idx="1">
                  <c:v>13</c:v>
                </c:pt>
                <c:pt idx="2">
                  <c:v>26</c:v>
                </c:pt>
                <c:pt idx="3">
                  <c:v>31</c:v>
                </c:pt>
                <c:pt idx="4">
                  <c:v>57</c:v>
                </c:pt>
                <c:pt idx="5">
                  <c:v>69</c:v>
                </c:pt>
                <c:pt idx="6">
                  <c:v>80</c:v>
                </c:pt>
                <c:pt idx="7">
                  <c:v>208</c:v>
                </c:pt>
                <c:pt idx="8">
                  <c:v>111</c:v>
                </c:pt>
                <c:pt idx="9">
                  <c:v>39</c:v>
                </c:pt>
                <c:pt idx="10">
                  <c:v>25</c:v>
                </c:pt>
                <c:pt idx="11">
                  <c:v>60</c:v>
                </c:pt>
                <c:pt idx="1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94656"/>
        <c:axId val="144700544"/>
      </c:barChart>
      <c:catAx>
        <c:axId val="14469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4700544"/>
        <c:crosses val="autoZero"/>
        <c:auto val="1"/>
        <c:lblAlgn val="ctr"/>
        <c:lblOffset val="100"/>
        <c:noMultiLvlLbl val="0"/>
      </c:catAx>
      <c:valAx>
        <c:axId val="14470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469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968197725284345"/>
          <c:y val="8.8754009915427458E-3"/>
          <c:w val="0.57920691163604554"/>
          <c:h val="0.16743438320209994"/>
        </c:manualLayout>
      </c:layout>
      <c:overlay val="0"/>
      <c:txPr>
        <a:bodyPr/>
        <a:lstStyle/>
        <a:p>
          <a:pPr>
            <a:defRPr sz="9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Morti</a:t>
            </a:r>
          </a:p>
        </c:rich>
      </c:tx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159405953652786E-2"/>
          <c:y val="5.0749711649365634E-2"/>
          <c:w val="0.88155501919044044"/>
          <c:h val="0.83606281048778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11'!$C$5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'Fig. 11'!$B$6:$B$8</c:f>
              <c:strCache>
                <c:ptCount val="3"/>
                <c:pt idx="0">
                  <c:v>Conducenti</c:v>
                </c:pt>
                <c:pt idx="1">
                  <c:v>Trasportati</c:v>
                </c:pt>
                <c:pt idx="2">
                  <c:v>Pedoni</c:v>
                </c:pt>
              </c:strCache>
            </c:strRef>
          </c:cat>
          <c:val>
            <c:numRef>
              <c:f>'Fig. 11'!$C$6:$C$8</c:f>
              <c:numCache>
                <c:formatCode>General</c:formatCode>
                <c:ptCount val="3"/>
                <c:pt idx="0">
                  <c:v>24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'Fig. 11'!$D$5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'Fig. 11'!$B$6:$B$8</c:f>
              <c:strCache>
                <c:ptCount val="3"/>
                <c:pt idx="0">
                  <c:v>Conducenti</c:v>
                </c:pt>
                <c:pt idx="1">
                  <c:v>Trasportati</c:v>
                </c:pt>
                <c:pt idx="2">
                  <c:v>Pedoni</c:v>
                </c:pt>
              </c:strCache>
            </c:strRef>
          </c:cat>
          <c:val>
            <c:numRef>
              <c:f>'Fig. 11'!$D$6:$D$8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4813056"/>
        <c:axId val="144818944"/>
      </c:barChart>
      <c:catAx>
        <c:axId val="1448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it-IT"/>
          </a:p>
        </c:txPr>
        <c:crossAx val="144818944"/>
        <c:crosses val="autoZero"/>
        <c:auto val="1"/>
        <c:lblAlgn val="ctr"/>
        <c:lblOffset val="40"/>
        <c:noMultiLvlLbl val="0"/>
      </c:catAx>
      <c:valAx>
        <c:axId val="14481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it-IT"/>
          </a:p>
        </c:txPr>
        <c:crossAx val="144813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729368627916487"/>
          <c:y val="0.26764388015511903"/>
          <c:w val="0.35591160220994522"/>
          <c:h val="7.9408222761082198E-2"/>
        </c:manualLayout>
      </c:layout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Feriti</a:t>
            </a:r>
          </a:p>
        </c:rich>
      </c:tx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1594059536527888E-2"/>
          <c:y val="5.0749711649365634E-2"/>
          <c:w val="0.88155501919044044"/>
          <c:h val="0.83606281048778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11'!$G$5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'Fig. 11'!$B$6:$B$8</c:f>
              <c:strCache>
                <c:ptCount val="3"/>
                <c:pt idx="0">
                  <c:v>Conducenti</c:v>
                </c:pt>
                <c:pt idx="1">
                  <c:v>Trasportati</c:v>
                </c:pt>
                <c:pt idx="2">
                  <c:v>Pedoni</c:v>
                </c:pt>
              </c:strCache>
            </c:strRef>
          </c:cat>
          <c:val>
            <c:numRef>
              <c:f>'Fig. 11'!$G$6:$G$8</c:f>
              <c:numCache>
                <c:formatCode>General</c:formatCode>
                <c:ptCount val="3"/>
                <c:pt idx="0" formatCode="#,##0">
                  <c:v>761</c:v>
                </c:pt>
                <c:pt idx="1">
                  <c:v>234</c:v>
                </c:pt>
                <c:pt idx="2">
                  <c:v>49</c:v>
                </c:pt>
              </c:numCache>
            </c:numRef>
          </c:val>
        </c:ser>
        <c:ser>
          <c:idx val="1"/>
          <c:order val="1"/>
          <c:tx>
            <c:strRef>
              <c:f>'Fig. 11'!$H$5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'Fig. 11'!$B$6:$B$8</c:f>
              <c:strCache>
                <c:ptCount val="3"/>
                <c:pt idx="0">
                  <c:v>Conducenti</c:v>
                </c:pt>
                <c:pt idx="1">
                  <c:v>Trasportati</c:v>
                </c:pt>
                <c:pt idx="2">
                  <c:v>Pedoni</c:v>
                </c:pt>
              </c:strCache>
            </c:strRef>
          </c:cat>
          <c:val>
            <c:numRef>
              <c:f>'Fig. 11'!$H$6:$H$8</c:f>
              <c:numCache>
                <c:formatCode>#,##0</c:formatCode>
                <c:ptCount val="3"/>
                <c:pt idx="0">
                  <c:v>317</c:v>
                </c:pt>
                <c:pt idx="1">
                  <c:v>355</c:v>
                </c:pt>
                <c:pt idx="2" formatCode="General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5451648"/>
        <c:axId val="145453440"/>
      </c:barChart>
      <c:catAx>
        <c:axId val="1454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it-IT"/>
          </a:p>
        </c:txPr>
        <c:crossAx val="145453440"/>
        <c:crosses val="autoZero"/>
        <c:auto val="1"/>
        <c:lblAlgn val="ctr"/>
        <c:lblOffset val="40"/>
        <c:noMultiLvlLbl val="0"/>
      </c:catAx>
      <c:valAx>
        <c:axId val="1454534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it-IT"/>
          </a:p>
        </c:txPr>
        <c:crossAx val="145451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729368627916487"/>
          <c:y val="0.26764388015511903"/>
          <c:w val="0.32371859296482497"/>
          <c:h val="7.9408222761082198E-2"/>
        </c:manualLayout>
      </c:layout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1284623797025377"/>
          <c:h val="0.650459682123068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'Fig. 12'!$B$2</c:f>
              <c:strCache>
                <c:ptCount val="1"/>
                <c:pt idx="0">
                  <c:v>Conducenti</c:v>
                </c:pt>
              </c:strCache>
            </c:strRef>
          </c:tx>
          <c:invertIfNegative val="0"/>
          <c:cat>
            <c:strRef>
              <c:f>'Fig. 12'!$A$3:$A$15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12'!$B$3:$B$15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'Fig. 12'!$C$2</c:f>
              <c:strCache>
                <c:ptCount val="1"/>
                <c:pt idx="0">
                  <c:v>Passeggeri</c:v>
                </c:pt>
              </c:strCache>
            </c:strRef>
          </c:tx>
          <c:invertIfNegative val="0"/>
          <c:cat>
            <c:strRef>
              <c:f>'Fig. 12'!$A$3:$A$15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12'!$C$3:$C$15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'Fig. 12'!$D$2</c:f>
              <c:strCache>
                <c:ptCount val="1"/>
                <c:pt idx="0">
                  <c:v>Pedoni</c:v>
                </c:pt>
              </c:strCache>
            </c:strRef>
          </c:tx>
          <c:invertIfNegative val="0"/>
          <c:cat>
            <c:strRef>
              <c:f>'Fig. 12'!$A$3:$A$15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12'!$D$3:$D$15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100"/>
        <c:axId val="145991936"/>
        <c:axId val="145997824"/>
      </c:barChart>
      <c:catAx>
        <c:axId val="14599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5997824"/>
        <c:crosses val="autoZero"/>
        <c:auto val="1"/>
        <c:lblAlgn val="ctr"/>
        <c:lblOffset val="100"/>
        <c:tickLblSkip val="1"/>
        <c:noMultiLvlLbl val="0"/>
      </c:catAx>
      <c:valAx>
        <c:axId val="14599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99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650131233595802"/>
          <c:y val="9.6646252551764414E-2"/>
          <c:w val="0.14463709984969839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1284623797025377"/>
          <c:h val="0.650459682123068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'Fig. 13'!$B$2</c:f>
              <c:strCache>
                <c:ptCount val="1"/>
                <c:pt idx="0">
                  <c:v>Conducenti</c:v>
                </c:pt>
              </c:strCache>
            </c:strRef>
          </c:tx>
          <c:invertIfNegative val="0"/>
          <c:cat>
            <c:strRef>
              <c:f>'Fig. 13'!$A$3:$A$15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13'!$B$3:$B$15</c:f>
              <c:numCache>
                <c:formatCode>#,##0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28</c:v>
                </c:pt>
                <c:pt idx="4">
                  <c:v>99</c:v>
                </c:pt>
                <c:pt idx="5">
                  <c:v>123</c:v>
                </c:pt>
                <c:pt idx="6">
                  <c:v>132</c:v>
                </c:pt>
                <c:pt idx="7">
                  <c:v>323</c:v>
                </c:pt>
                <c:pt idx="8">
                  <c:v>173</c:v>
                </c:pt>
                <c:pt idx="9">
                  <c:v>58</c:v>
                </c:pt>
                <c:pt idx="10">
                  <c:v>47</c:v>
                </c:pt>
                <c:pt idx="11">
                  <c:v>81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strRef>
              <c:f>'Fig. 13'!$C$2</c:f>
              <c:strCache>
                <c:ptCount val="1"/>
                <c:pt idx="0">
                  <c:v>Passeggeri</c:v>
                </c:pt>
              </c:strCache>
            </c:strRef>
          </c:tx>
          <c:invertIfNegative val="0"/>
          <c:cat>
            <c:strRef>
              <c:f>'Fig. 13'!$A$3:$A$15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13'!$C$3:$C$15</c:f>
              <c:numCache>
                <c:formatCode>#,##0</c:formatCode>
                <c:ptCount val="13"/>
                <c:pt idx="0">
                  <c:v>21</c:v>
                </c:pt>
                <c:pt idx="1">
                  <c:v>23</c:v>
                </c:pt>
                <c:pt idx="2">
                  <c:v>32</c:v>
                </c:pt>
                <c:pt idx="3">
                  <c:v>50</c:v>
                </c:pt>
                <c:pt idx="4">
                  <c:v>64</c:v>
                </c:pt>
                <c:pt idx="5">
                  <c:v>65</c:v>
                </c:pt>
                <c:pt idx="6">
                  <c:v>56</c:v>
                </c:pt>
                <c:pt idx="7">
                  <c:v>112</c:v>
                </c:pt>
                <c:pt idx="8">
                  <c:v>73</c:v>
                </c:pt>
                <c:pt idx="9">
                  <c:v>23</c:v>
                </c:pt>
                <c:pt idx="10">
                  <c:v>17</c:v>
                </c:pt>
                <c:pt idx="11">
                  <c:v>44</c:v>
                </c:pt>
                <c:pt idx="12">
                  <c:v>9</c:v>
                </c:pt>
              </c:numCache>
            </c:numRef>
          </c:val>
        </c:ser>
        <c:ser>
          <c:idx val="2"/>
          <c:order val="2"/>
          <c:tx>
            <c:strRef>
              <c:f>'Fig. 13'!$D$2</c:f>
              <c:strCache>
                <c:ptCount val="1"/>
                <c:pt idx="0">
                  <c:v>Pedoni</c:v>
                </c:pt>
              </c:strCache>
            </c:strRef>
          </c:tx>
          <c:invertIfNegative val="0"/>
          <c:cat>
            <c:strRef>
              <c:f>'Fig. 13'!$A$3:$A$15</c:f>
              <c:strCache>
                <c:ptCount val="13"/>
                <c:pt idx="0">
                  <c:v>Fino a 5</c:v>
                </c:pt>
                <c:pt idx="1">
                  <c:v>Da 6 a 9</c:v>
                </c:pt>
                <c:pt idx="2">
                  <c:v>Da 10 a 14</c:v>
                </c:pt>
                <c:pt idx="3">
                  <c:v>Da 15 a 17</c:v>
                </c:pt>
                <c:pt idx="4">
                  <c:v>Da 18 a 20</c:v>
                </c:pt>
                <c:pt idx="5">
                  <c:v>Da 21 a 24</c:v>
                </c:pt>
                <c:pt idx="6">
                  <c:v>Da 25 a 29</c:v>
                </c:pt>
                <c:pt idx="7">
                  <c:v>Da 30 a 44</c:v>
                </c:pt>
                <c:pt idx="8">
                  <c:v>Da 45 a 54</c:v>
                </c:pt>
                <c:pt idx="9">
                  <c:v>Da 55 a 59</c:v>
                </c:pt>
                <c:pt idx="10">
                  <c:v>Da 60 a 64</c:v>
                </c:pt>
                <c:pt idx="11">
                  <c:v>Da 65 e oltre</c:v>
                </c:pt>
                <c:pt idx="12">
                  <c:v>Imprecisata (a)</c:v>
                </c:pt>
              </c:strCache>
            </c:strRef>
          </c:cat>
          <c:val>
            <c:numRef>
              <c:f>'Fig. 13'!$D$3:$D$15</c:f>
              <c:numCache>
                <c:formatCode>#,##0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14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41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100"/>
        <c:axId val="146032128"/>
        <c:axId val="146033664"/>
      </c:barChart>
      <c:catAx>
        <c:axId val="14603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6033664"/>
        <c:crosses val="autoZero"/>
        <c:auto val="1"/>
        <c:lblAlgn val="ctr"/>
        <c:lblOffset val="100"/>
        <c:tickLblSkip val="1"/>
        <c:noMultiLvlLbl val="0"/>
      </c:catAx>
      <c:valAx>
        <c:axId val="146033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03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650131233595802"/>
          <c:y val="9.6646252551764456E-2"/>
          <c:w val="0.14463709984969841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en-US" sz="1400">
                <a:solidFill>
                  <a:schemeClr val="bg2">
                    <a:lumMod val="25000"/>
                  </a:schemeClr>
                </a:solidFill>
              </a:rPr>
              <a:t>Basilicata</a:t>
            </a:r>
          </a:p>
        </c:rich>
      </c:tx>
      <c:layout>
        <c:manualLayout>
          <c:xMode val="edge"/>
          <c:yMode val="edge"/>
          <c:x val="0.20436811023622078"/>
          <c:y val="1.85185185185185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17804024497076E-2"/>
          <c:y val="0.11555263925342665"/>
          <c:w val="0.50047572178477651"/>
          <c:h val="0.83412620297462814"/>
        </c:manualLayout>
      </c:layout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'Fig. 14'!$B$1:$D$1</c:f>
              <c:strCache>
                <c:ptCount val="3"/>
                <c:pt idx="0">
                  <c:v>Polizia stradale</c:v>
                </c:pt>
                <c:pt idx="1">
                  <c:v>Carabinieri</c:v>
                </c:pt>
                <c:pt idx="2">
                  <c:v>Polizia municipale</c:v>
                </c:pt>
              </c:strCache>
            </c:strRef>
          </c:cat>
          <c:val>
            <c:numRef>
              <c:f>'Fig. 14'!$B$2:$D$2</c:f>
              <c:numCache>
                <c:formatCode>_-* #,##0_-;\-* #,##0_-;_-* "-"??_-;_-@_-</c:formatCode>
                <c:ptCount val="3"/>
                <c:pt idx="0">
                  <c:v>184</c:v>
                </c:pt>
                <c:pt idx="1">
                  <c:v>440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19072615923014E-2"/>
          <c:y val="9.7696850393701115E-2"/>
          <c:w val="0.89483223972003456"/>
          <c:h val="0.80947142023913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2'!$B$4</c:f>
              <c:strCache>
                <c:ptCount val="1"/>
                <c:pt idx="0">
                  <c:v>Strade urbane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>
                    <a:latin typeface="Arial Narrow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2'!$A$4,'Fig. 2'!$A$8,'Fig. 2'!$A$12)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2'!$C$4,'Fig. 2'!$C$8,'Fig. 2'!$C$12)</c:f>
              <c:numCache>
                <c:formatCode>0.0</c:formatCode>
                <c:ptCount val="3"/>
                <c:pt idx="0">
                  <c:v>1.1513199999999999</c:v>
                </c:pt>
                <c:pt idx="1">
                  <c:v>0.61538000000000004</c:v>
                </c:pt>
                <c:pt idx="2">
                  <c:v>1.76678</c:v>
                </c:pt>
              </c:numCache>
            </c:numRef>
          </c:val>
        </c:ser>
        <c:ser>
          <c:idx val="1"/>
          <c:order val="1"/>
          <c:tx>
            <c:strRef>
              <c:f>'Fig. 2'!$B$5</c:f>
              <c:strCache>
                <c:ptCount val="1"/>
                <c:pt idx="0">
                  <c:v>Autostrade</c:v>
                </c:pt>
              </c:strCache>
            </c:strRef>
          </c:tx>
          <c:invertIfNegative val="0"/>
          <c:cat>
            <c:strRef>
              <c:f>('Fig. 2'!$A$4,'Fig. 2'!$A$8,'Fig. 2'!$A$12)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2'!$C$5,'Fig. 2'!$C$9,'Fig. 2'!$C$13)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'Fig. 2'!$B$10</c:f>
              <c:strCache>
                <c:ptCount val="1"/>
                <c:pt idx="0">
                  <c:v>Altre strade (c)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latin typeface="Arial Narrow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3888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2'!$A$4,'Fig. 2'!$A$8,'Fig. 2'!$A$12)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2'!$C$6,'Fig. 2'!$C$10,'Fig. 2'!$C$14)</c:f>
              <c:numCache>
                <c:formatCode>0.0</c:formatCode>
                <c:ptCount val="3"/>
                <c:pt idx="0">
                  <c:v>7.5376899999999996</c:v>
                </c:pt>
                <c:pt idx="1">
                  <c:v>8.4677399999999992</c:v>
                </c:pt>
                <c:pt idx="2">
                  <c:v>6</c:v>
                </c:pt>
              </c:numCache>
            </c:numRef>
          </c:val>
        </c:ser>
        <c:ser>
          <c:idx val="3"/>
          <c:order val="3"/>
          <c:tx>
            <c:strRef>
              <c:f>'Fig. 2'!$B$15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660033"/>
            </a:solidFill>
          </c:spPr>
          <c:invertIfNegative val="0"/>
          <c:dLbls>
            <c:txPr>
              <a:bodyPr/>
              <a:lstStyle/>
              <a:p>
                <a:pPr>
                  <a:defRPr sz="900">
                    <a:latin typeface="Arial Narrow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2'!$A$4,'Fig. 2'!$A$8,'Fig. 2'!$A$12)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2'!$C$7,'Fig. 2'!$C$11,'Fig. 2'!$C$15)</c:f>
              <c:numCache>
                <c:formatCode>0.0</c:formatCode>
                <c:ptCount val="3"/>
                <c:pt idx="0">
                  <c:v>3.51044</c:v>
                </c:pt>
                <c:pt idx="1">
                  <c:v>3.7037</c:v>
                </c:pt>
                <c:pt idx="2">
                  <c:v>3.23326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968320"/>
        <c:axId val="142969856"/>
      </c:barChart>
      <c:catAx>
        <c:axId val="1429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2969856"/>
        <c:crosses val="autoZero"/>
        <c:auto val="1"/>
        <c:lblAlgn val="ctr"/>
        <c:lblOffset val="100"/>
        <c:noMultiLvlLbl val="0"/>
      </c:catAx>
      <c:valAx>
        <c:axId val="1429698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296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041797900262523"/>
          <c:y val="3.1639690871974491E-2"/>
          <c:w val="0.77624868766404476"/>
          <c:h val="7.5609507144940233E-2"/>
        </c:manualLayout>
      </c:layout>
      <c:overlay val="0"/>
      <c:txPr>
        <a:bodyPr/>
        <a:lstStyle/>
        <a:p>
          <a:pPr>
            <a:defRPr sz="900">
              <a:latin typeface="Arial Narrow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en-US" sz="1400">
                <a:solidFill>
                  <a:schemeClr val="bg2">
                    <a:lumMod val="25000"/>
                  </a:schemeClr>
                </a:solidFill>
              </a:rPr>
              <a:t>Provincia di Potenza</a:t>
            </a:r>
          </a:p>
        </c:rich>
      </c:tx>
      <c:layout>
        <c:manualLayout>
          <c:xMode val="edge"/>
          <c:yMode val="edge"/>
          <c:x val="0.13770144356955391"/>
          <c:y val="1.85185185185185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17804024497104E-2"/>
          <c:y val="0.11555263925342665"/>
          <c:w val="0.50047572178477651"/>
          <c:h val="0.83412620297462814"/>
        </c:manualLayout>
      </c:layout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'Fig. 14'!$B$1:$D$1</c:f>
              <c:strCache>
                <c:ptCount val="3"/>
                <c:pt idx="0">
                  <c:v>Polizia stradale</c:v>
                </c:pt>
                <c:pt idx="1">
                  <c:v>Carabinieri</c:v>
                </c:pt>
                <c:pt idx="2">
                  <c:v>Polizia municipale</c:v>
                </c:pt>
              </c:strCache>
            </c:strRef>
          </c:cat>
          <c:val>
            <c:numRef>
              <c:f>'Fig. 14'!$B$5:$D$5</c:f>
              <c:numCache>
                <c:formatCode>General</c:formatCode>
                <c:ptCount val="3"/>
                <c:pt idx="0">
                  <c:v>105</c:v>
                </c:pt>
                <c:pt idx="1">
                  <c:v>307</c:v>
                </c:pt>
                <c:pt idx="2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en-US" sz="1400">
                <a:solidFill>
                  <a:schemeClr val="bg2">
                    <a:lumMod val="25000"/>
                  </a:schemeClr>
                </a:solidFill>
              </a:rPr>
              <a:t>Provincia di Matera</a:t>
            </a:r>
          </a:p>
        </c:rich>
      </c:tx>
      <c:layout>
        <c:manualLayout>
          <c:xMode val="edge"/>
          <c:yMode val="edge"/>
          <c:x val="0.14603477690288713"/>
          <c:y val="1.85185185185185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17804024497118E-2"/>
          <c:y val="0.11555263925342665"/>
          <c:w val="0.50047572178477651"/>
          <c:h val="0.83412620297462814"/>
        </c:manualLayout>
      </c:layout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'Fig. 14'!$B$1:$D$1</c:f>
              <c:strCache>
                <c:ptCount val="3"/>
                <c:pt idx="0">
                  <c:v>Polizia stradale</c:v>
                </c:pt>
                <c:pt idx="1">
                  <c:v>Carabinieri</c:v>
                </c:pt>
                <c:pt idx="2">
                  <c:v>Polizia municipale</c:v>
                </c:pt>
              </c:strCache>
            </c:strRef>
          </c:cat>
          <c:val>
            <c:numRef>
              <c:f>'Fig. 14'!$B$6:$D$6</c:f>
              <c:numCache>
                <c:formatCode>General</c:formatCode>
                <c:ptCount val="3"/>
                <c:pt idx="0">
                  <c:v>79</c:v>
                </c:pt>
                <c:pt idx="1">
                  <c:v>133</c:v>
                </c:pt>
                <c:pt idx="2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34951881014872"/>
          <c:y val="5.0925925925925923E-2"/>
          <c:w val="0.70558792650918722"/>
          <c:h val="0.837723826188394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'Fig. 15'!$B$2</c:f>
              <c:strCache>
                <c:ptCount val="1"/>
                <c:pt idx="0">
                  <c:v>Incidenti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'Fig. 15'!$A$3:$A$14</c:f>
              <c:strCache>
                <c:ptCount val="12"/>
                <c:pt idx="0">
                  <c:v>Potenza</c:v>
                </c:pt>
                <c:pt idx="1">
                  <c:v>Avigliano</c:v>
                </c:pt>
                <c:pt idx="2">
                  <c:v>Lauria</c:v>
                </c:pt>
                <c:pt idx="3">
                  <c:v>Lavello</c:v>
                </c:pt>
                <c:pt idx="4">
                  <c:v>Melfi</c:v>
                </c:pt>
                <c:pt idx="5">
                  <c:v>Rionero in Vulture</c:v>
                </c:pt>
                <c:pt idx="6">
                  <c:v>Venosa</c:v>
                </c:pt>
                <c:pt idx="7">
                  <c:v>Matera</c:v>
                </c:pt>
                <c:pt idx="8">
                  <c:v>Bernalda</c:v>
                </c:pt>
                <c:pt idx="9">
                  <c:v>Montescaglioso</c:v>
                </c:pt>
                <c:pt idx="10">
                  <c:v>Pisticci</c:v>
                </c:pt>
                <c:pt idx="11">
                  <c:v>Policoro</c:v>
                </c:pt>
              </c:strCache>
            </c:strRef>
          </c:cat>
          <c:val>
            <c:numRef>
              <c:f>'Fig. 15'!$B$3:$B$14</c:f>
              <c:numCache>
                <c:formatCode>#,##0_ ;\-#,##0\ </c:formatCode>
                <c:ptCount val="12"/>
                <c:pt idx="0">
                  <c:v>199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  <c:pt idx="4">
                  <c:v>44</c:v>
                </c:pt>
                <c:pt idx="5">
                  <c:v>29</c:v>
                </c:pt>
                <c:pt idx="6">
                  <c:v>21</c:v>
                </c:pt>
                <c:pt idx="7">
                  <c:v>199</c:v>
                </c:pt>
                <c:pt idx="8">
                  <c:v>26</c:v>
                </c:pt>
                <c:pt idx="9">
                  <c:v>10</c:v>
                </c:pt>
                <c:pt idx="10">
                  <c:v>33</c:v>
                </c:pt>
                <c:pt idx="11">
                  <c:v>65</c:v>
                </c:pt>
              </c:numCache>
            </c:numRef>
          </c:val>
        </c:ser>
        <c:ser>
          <c:idx val="1"/>
          <c:order val="1"/>
          <c:tx>
            <c:strRef>
              <c:f>'Fig. 15'!$C$2</c:f>
              <c:strCache>
                <c:ptCount val="1"/>
                <c:pt idx="0">
                  <c:v>Persone infortunate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cat>
            <c:strRef>
              <c:f>'Fig. 15'!$A$3:$A$14</c:f>
              <c:strCache>
                <c:ptCount val="12"/>
                <c:pt idx="0">
                  <c:v>Potenza</c:v>
                </c:pt>
                <c:pt idx="1">
                  <c:v>Avigliano</c:v>
                </c:pt>
                <c:pt idx="2">
                  <c:v>Lauria</c:v>
                </c:pt>
                <c:pt idx="3">
                  <c:v>Lavello</c:v>
                </c:pt>
                <c:pt idx="4">
                  <c:v>Melfi</c:v>
                </c:pt>
                <c:pt idx="5">
                  <c:v>Rionero in Vulture</c:v>
                </c:pt>
                <c:pt idx="6">
                  <c:v>Venosa</c:v>
                </c:pt>
                <c:pt idx="7">
                  <c:v>Matera</c:v>
                </c:pt>
                <c:pt idx="8">
                  <c:v>Bernalda</c:v>
                </c:pt>
                <c:pt idx="9">
                  <c:v>Montescaglioso</c:v>
                </c:pt>
                <c:pt idx="10">
                  <c:v>Pisticci</c:v>
                </c:pt>
                <c:pt idx="11">
                  <c:v>Policoro</c:v>
                </c:pt>
              </c:strCache>
            </c:strRef>
          </c:cat>
          <c:val>
            <c:numRef>
              <c:f>'Fig. 15'!$C$3:$C$14</c:f>
              <c:numCache>
                <c:formatCode>#,##0_ ;\-#,##0\ </c:formatCode>
                <c:ptCount val="12"/>
                <c:pt idx="0">
                  <c:v>321</c:v>
                </c:pt>
                <c:pt idx="1">
                  <c:v>27</c:v>
                </c:pt>
                <c:pt idx="2">
                  <c:v>37</c:v>
                </c:pt>
                <c:pt idx="3">
                  <c:v>19</c:v>
                </c:pt>
                <c:pt idx="4">
                  <c:v>81</c:v>
                </c:pt>
                <c:pt idx="5">
                  <c:v>47</c:v>
                </c:pt>
                <c:pt idx="6">
                  <c:v>45</c:v>
                </c:pt>
                <c:pt idx="7">
                  <c:v>314</c:v>
                </c:pt>
                <c:pt idx="8">
                  <c:v>46</c:v>
                </c:pt>
                <c:pt idx="9">
                  <c:v>18</c:v>
                </c:pt>
                <c:pt idx="10">
                  <c:v>68</c:v>
                </c:pt>
                <c:pt idx="11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5160448"/>
        <c:axId val="145166336"/>
      </c:barChart>
      <c:catAx>
        <c:axId val="145160448"/>
        <c:scaling>
          <c:orientation val="maxMin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5166336"/>
        <c:crosses val="autoZero"/>
        <c:auto val="1"/>
        <c:lblAlgn val="ctr"/>
        <c:lblOffset val="50"/>
        <c:noMultiLvlLbl val="0"/>
      </c:catAx>
      <c:valAx>
        <c:axId val="145166336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#,##0_ ;\-#,##0\ 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516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402914670631203"/>
          <c:y val="0.23379792479211126"/>
          <c:w val="0.18550465282748746"/>
          <c:h val="0.1336499292728596"/>
        </c:manualLayout>
      </c:layout>
      <c:overlay val="0"/>
      <c:txPr>
        <a:bodyPr/>
        <a:lstStyle/>
        <a:p>
          <a:pPr>
            <a:defRPr sz="900">
              <a:latin typeface="Arial Narrow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19072615923014E-2"/>
          <c:y val="9.7696850393701073E-2"/>
          <c:w val="0.89483223972003456"/>
          <c:h val="0.80947142023913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3'!$B$4</c:f>
              <c:strCache>
                <c:ptCount val="1"/>
                <c:pt idx="0">
                  <c:v>Strade urbane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3'!$A$4,'Fig. 3'!$A$8,'Fig. 3'!$A$12)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3'!$C$4,'Fig. 3'!$C$8,'Fig. 3'!$C$12)</c:f>
              <c:numCache>
                <c:formatCode>0.0</c:formatCode>
                <c:ptCount val="3"/>
                <c:pt idx="0">
                  <c:v>157.89474000000001</c:v>
                </c:pt>
                <c:pt idx="1">
                  <c:v>159.69230999999999</c:v>
                </c:pt>
                <c:pt idx="2">
                  <c:v>155.83038999999999</c:v>
                </c:pt>
              </c:numCache>
            </c:numRef>
          </c:val>
        </c:ser>
        <c:ser>
          <c:idx val="1"/>
          <c:order val="1"/>
          <c:tx>
            <c:strRef>
              <c:f>'Fig. 3'!$B$5</c:f>
              <c:strCache>
                <c:ptCount val="1"/>
                <c:pt idx="0">
                  <c:v>Autostrade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3'!$A$4,'Fig. 3'!$A$8,'Fig. 3'!$A$12)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3'!$C$5,'Fig. 3'!$C$9,'Fig. 3'!$C$13)</c:f>
              <c:numCache>
                <c:formatCode>0.0</c:formatCode>
                <c:ptCount val="3"/>
                <c:pt idx="0">
                  <c:v>183.33332999999999</c:v>
                </c:pt>
                <c:pt idx="1">
                  <c:v>183.33332999999999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'Fig. 3'!$B$10</c:f>
              <c:strCache>
                <c:ptCount val="1"/>
                <c:pt idx="0">
                  <c:v>Altre strade (c)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3'!$A$4,'Fig. 3'!$A$8,'Fig. 3'!$A$12)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3'!$C$6,'Fig. 3'!$C$10,'Fig. 3'!$C$14)</c:f>
              <c:numCache>
                <c:formatCode>0.0</c:formatCode>
                <c:ptCount val="3"/>
                <c:pt idx="0">
                  <c:v>183.9196</c:v>
                </c:pt>
                <c:pt idx="1">
                  <c:v>179.83870999999999</c:v>
                </c:pt>
                <c:pt idx="2">
                  <c:v>190.66667000000001</c:v>
                </c:pt>
              </c:numCache>
            </c:numRef>
          </c:val>
        </c:ser>
        <c:ser>
          <c:idx val="3"/>
          <c:order val="3"/>
          <c:tx>
            <c:strRef>
              <c:f>'Fig. 3'!$B$15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('Fig. 3'!$A$4,'Fig. 3'!$A$8,'Fig. 3'!$A$12)</c:f>
              <c:strCache>
                <c:ptCount val="3"/>
                <c:pt idx="0">
                  <c:v>Basilicata</c:v>
                </c:pt>
                <c:pt idx="1">
                  <c:v>Potenza</c:v>
                </c:pt>
                <c:pt idx="2">
                  <c:v>Matera</c:v>
                </c:pt>
              </c:strCache>
            </c:strRef>
          </c:cat>
          <c:val>
            <c:numRef>
              <c:f>('Fig. 3'!$C$7,'Fig. 3'!$C$11,'Fig. 3'!$C$15)</c:f>
              <c:numCache>
                <c:formatCode>0.0</c:formatCode>
                <c:ptCount val="3"/>
                <c:pt idx="0">
                  <c:v>168.88046</c:v>
                </c:pt>
                <c:pt idx="1">
                  <c:v>169.56522000000001</c:v>
                </c:pt>
                <c:pt idx="2">
                  <c:v>167.89838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117312"/>
        <c:axId val="143205120"/>
      </c:barChart>
      <c:catAx>
        <c:axId val="1431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3205120"/>
        <c:crosses val="autoZero"/>
        <c:auto val="1"/>
        <c:lblAlgn val="ctr"/>
        <c:lblOffset val="100"/>
        <c:noMultiLvlLbl val="0"/>
      </c:catAx>
      <c:valAx>
        <c:axId val="143205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it-IT"/>
          </a:p>
        </c:txPr>
        <c:crossAx val="1431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041797900262512"/>
          <c:y val="3.1639690871974463E-2"/>
          <c:w val="0.77624868766404442"/>
          <c:h val="7.5609507144940233E-2"/>
        </c:manualLayout>
      </c:layout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'Fig. 4'!$C$4</c:f>
              <c:strCache>
                <c:ptCount val="1"/>
                <c:pt idx="0">
                  <c:v>Incidenti</c:v>
                </c:pt>
              </c:strCache>
            </c:strRef>
          </c:tx>
          <c:marker>
            <c:symbol val="none"/>
          </c:marker>
          <c:cat>
            <c:multiLvlStrRef>
              <c:f>[1]Foglio1!$E$1:$P$2</c:f>
              <c:multiLvlStrCache>
                <c:ptCount val="12"/>
                <c:lvl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</c:lvl>
              </c:multiLvlStrCache>
            </c:multiLvlStrRef>
          </c:cat>
          <c:val>
            <c:numRef>
              <c:f>'Fig. 4'!$E$4:$P$4</c:f>
              <c:numCache>
                <c:formatCode>General</c:formatCode>
                <c:ptCount val="11"/>
                <c:pt idx="0">
                  <c:v>63</c:v>
                </c:pt>
                <c:pt idx="1">
                  <c:v>63</c:v>
                </c:pt>
                <c:pt idx="2">
                  <c:v>78</c:v>
                </c:pt>
                <c:pt idx="3">
                  <c:v>90</c:v>
                </c:pt>
                <c:pt idx="4">
                  <c:v>119</c:v>
                </c:pt>
                <c:pt idx="5">
                  <c:v>85</c:v>
                </c:pt>
                <c:pt idx="6">
                  <c:v>101</c:v>
                </c:pt>
                <c:pt idx="7">
                  <c:v>96</c:v>
                </c:pt>
                <c:pt idx="8">
                  <c:v>79</c:v>
                </c:pt>
                <c:pt idx="9">
                  <c:v>91</c:v>
                </c:pt>
                <c:pt idx="10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35328"/>
        <c:axId val="143245312"/>
      </c:radarChart>
      <c:catAx>
        <c:axId val="143235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245312"/>
        <c:crosses val="autoZero"/>
        <c:auto val="0"/>
        <c:lblAlgn val="ctr"/>
        <c:lblOffset val="100"/>
        <c:noMultiLvlLbl val="0"/>
      </c:catAx>
      <c:valAx>
        <c:axId val="1432453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23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it-IT"/>
              <a:t>Incidenti mortali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'Fig. 4'!$C$5</c:f>
              <c:strCache>
                <c:ptCount val="1"/>
                <c:pt idx="0">
                  <c:v>Incidenti mortali</c:v>
                </c:pt>
              </c:strCache>
            </c:strRef>
          </c:tx>
          <c:cat>
            <c:strRef>
              <c:f>'Fig. 4'!$E$1:$P$1</c:f>
              <c:strCache>
                <c:ptCount val="11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dicembre</c:v>
                </c:pt>
              </c:strCache>
            </c:strRef>
          </c:cat>
          <c:val>
            <c:numRef>
              <c:f>'Fig. 4'!$E$5:$P$5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55040"/>
        <c:axId val="143256576"/>
      </c:radarChart>
      <c:catAx>
        <c:axId val="143255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256576"/>
        <c:crosses val="autoZero"/>
        <c:auto val="0"/>
        <c:lblAlgn val="ctr"/>
        <c:lblOffset val="100"/>
        <c:noMultiLvlLbl val="0"/>
      </c:catAx>
      <c:valAx>
        <c:axId val="1432565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25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Indice di mortalità (a)</a:t>
            </a:r>
          </a:p>
        </c:rich>
      </c:tx>
      <c:layout>
        <c:manualLayout>
          <c:xMode val="edge"/>
          <c:yMode val="edge"/>
          <c:x val="0.34260411198600182"/>
          <c:y val="1.3888888888888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53718285214347"/>
          <c:y val="0.14712197433654117"/>
          <c:w val="0.45303696412948452"/>
          <c:h val="0.7550616068824747"/>
        </c:manualLayout>
      </c:layout>
      <c:radarChart>
        <c:radarStyle val="marker"/>
        <c:varyColors val="0"/>
        <c:ser>
          <c:idx val="0"/>
          <c:order val="0"/>
          <c:tx>
            <c:strRef>
              <c:f>'Pr. 8'!$F$3</c:f>
              <c:strCache>
                <c:ptCount val="1"/>
                <c:pt idx="0">
                  <c:v>Indice di mortalità (a)</c:v>
                </c:pt>
              </c:strCache>
            </c:strRef>
          </c:tx>
          <c:val>
            <c:numRef>
              <c:f>'Pr. 8'!$F$4:$F$27</c:f>
              <c:numCache>
                <c:formatCode>_-* #,##0.0_-;\-* #,##0.0_-;_-* "-"?_-;_-@_-</c:formatCode>
                <c:ptCount val="24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8</c:v>
                </c:pt>
                <c:pt idx="7">
                  <c:v>10</c:v>
                </c:pt>
                <c:pt idx="8">
                  <c:v>5.7142857142857144</c:v>
                </c:pt>
                <c:pt idx="9">
                  <c:v>0</c:v>
                </c:pt>
                <c:pt idx="10">
                  <c:v>1.6949152542372881</c:v>
                </c:pt>
                <c:pt idx="11">
                  <c:v>3.0769230769230771</c:v>
                </c:pt>
                <c:pt idx="12">
                  <c:v>1.2987012987012987</c:v>
                </c:pt>
                <c:pt idx="13">
                  <c:v>0</c:v>
                </c:pt>
                <c:pt idx="14">
                  <c:v>8.1967213114754092</c:v>
                </c:pt>
                <c:pt idx="15">
                  <c:v>2.3255813953488373</c:v>
                </c:pt>
                <c:pt idx="16">
                  <c:v>0</c:v>
                </c:pt>
                <c:pt idx="17">
                  <c:v>7.5</c:v>
                </c:pt>
                <c:pt idx="18">
                  <c:v>3.79746835443038</c:v>
                </c:pt>
                <c:pt idx="19">
                  <c:v>0</c:v>
                </c:pt>
                <c:pt idx="20">
                  <c:v>0</c:v>
                </c:pt>
                <c:pt idx="21">
                  <c:v>2.6315789473684208</c:v>
                </c:pt>
                <c:pt idx="22">
                  <c:v>0</c:v>
                </c:pt>
                <c:pt idx="23">
                  <c:v>13.043478260869565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26592"/>
        <c:axId val="112432256"/>
      </c:radarChart>
      <c:catAx>
        <c:axId val="1433265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2432256"/>
        <c:crosses val="autoZero"/>
        <c:auto val="1"/>
        <c:lblAlgn val="ctr"/>
        <c:lblOffset val="100"/>
        <c:noMultiLvlLbl val="0"/>
      </c:catAx>
      <c:valAx>
        <c:axId val="112432256"/>
        <c:scaling>
          <c:orientation val="minMax"/>
        </c:scaling>
        <c:delete val="0"/>
        <c:axPos val="l"/>
        <c:majorGridlines/>
        <c:numFmt formatCode="_-* #,##0.0_-;\-* #,##0.0_-;_-* &quot;-&quot;?_-;_-@_-" sourceLinked="1"/>
        <c:majorTickMark val="cross"/>
        <c:minorTickMark val="none"/>
        <c:tickLblPos val="none"/>
        <c:crossAx val="14332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Indice di lesività (b)</a:t>
            </a:r>
          </a:p>
        </c:rich>
      </c:tx>
      <c:layout>
        <c:manualLayout>
          <c:xMode val="edge"/>
          <c:yMode val="edge"/>
          <c:x val="0.35715966754155731"/>
          <c:y val="1.85185185185185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53718285214347"/>
          <c:y val="0.14249234470691219"/>
          <c:w val="0.45581474190726295"/>
          <c:h val="0.75969123651210635"/>
        </c:manualLayout>
      </c:layout>
      <c:radarChart>
        <c:radarStyle val="marker"/>
        <c:varyColors val="0"/>
        <c:ser>
          <c:idx val="0"/>
          <c:order val="0"/>
          <c:tx>
            <c:strRef>
              <c:f>'Pr. 8'!$G$3</c:f>
              <c:strCache>
                <c:ptCount val="1"/>
                <c:pt idx="0">
                  <c:v>Indice di lesività (b)</c:v>
                </c:pt>
              </c:strCache>
            </c:strRef>
          </c:tx>
          <c:marker>
            <c:symbol val="none"/>
          </c:marker>
          <c:val>
            <c:numRef>
              <c:f>'Pr. 8'!$G$4:$G$27</c:f>
              <c:numCache>
                <c:formatCode>_-* #,##0.0_-;\-* #,##0.0_-;_-* "-"?_-;_-@_-</c:formatCode>
                <c:ptCount val="24"/>
                <c:pt idx="0">
                  <c:v>218.75</c:v>
                </c:pt>
                <c:pt idx="1">
                  <c:v>205.55555555555554</c:v>
                </c:pt>
                <c:pt idx="2">
                  <c:v>200</c:v>
                </c:pt>
                <c:pt idx="3">
                  <c:v>125</c:v>
                </c:pt>
                <c:pt idx="4">
                  <c:v>165</c:v>
                </c:pt>
                <c:pt idx="5">
                  <c:v>166.66666666666669</c:v>
                </c:pt>
                <c:pt idx="6">
                  <c:v>180</c:v>
                </c:pt>
                <c:pt idx="7">
                  <c:v>176.66666666666666</c:v>
                </c:pt>
                <c:pt idx="8">
                  <c:v>138.57142857142856</c:v>
                </c:pt>
                <c:pt idx="9">
                  <c:v>135.59322033898303</c:v>
                </c:pt>
                <c:pt idx="10">
                  <c:v>159.32203389830508</c:v>
                </c:pt>
                <c:pt idx="11">
                  <c:v>170.76923076923077</c:v>
                </c:pt>
                <c:pt idx="12">
                  <c:v>159.74025974025975</c:v>
                </c:pt>
                <c:pt idx="13">
                  <c:v>167.08860759493672</c:v>
                </c:pt>
                <c:pt idx="14">
                  <c:v>163.9344262295082</c:v>
                </c:pt>
                <c:pt idx="15">
                  <c:v>188.37209302325581</c:v>
                </c:pt>
                <c:pt idx="16">
                  <c:v>170.17543859649123</c:v>
                </c:pt>
                <c:pt idx="17">
                  <c:v>178.75</c:v>
                </c:pt>
                <c:pt idx="18">
                  <c:v>164.55696202531647</c:v>
                </c:pt>
                <c:pt idx="19">
                  <c:v>166.66666666666669</c:v>
                </c:pt>
                <c:pt idx="20">
                  <c:v>170.21276595744681</c:v>
                </c:pt>
                <c:pt idx="21">
                  <c:v>218.42105263157893</c:v>
                </c:pt>
                <c:pt idx="22">
                  <c:v>146.66666666666666</c:v>
                </c:pt>
                <c:pt idx="23">
                  <c:v>204.34782608695653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74048"/>
        <c:axId val="143075584"/>
      </c:radarChart>
      <c:catAx>
        <c:axId val="143074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43075584"/>
        <c:crosses val="autoZero"/>
        <c:auto val="1"/>
        <c:lblAlgn val="ctr"/>
        <c:lblOffset val="100"/>
        <c:noMultiLvlLbl val="0"/>
      </c:catAx>
      <c:valAx>
        <c:axId val="143075584"/>
        <c:scaling>
          <c:orientation val="minMax"/>
        </c:scaling>
        <c:delete val="0"/>
        <c:axPos val="l"/>
        <c:majorGridlines/>
        <c:numFmt formatCode="_-* #,##0.0_-;\-* #,##0.0_-;_-* &quot;-&quot;?_-;_-@_-" sourceLinked="1"/>
        <c:majorTickMark val="cross"/>
        <c:minorTickMark val="none"/>
        <c:tickLblPos val="none"/>
        <c:crossAx val="143074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Indice di mortalità (a)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'Pr. 9'!$I$2</c:f>
              <c:strCache>
                <c:ptCount val="1"/>
                <c:pt idx="0">
                  <c:v>Indice di mortalità (a)</c:v>
                </c:pt>
              </c:strCache>
            </c:strRef>
          </c:tx>
          <c:cat>
            <c:strRef>
              <c:f>'Pr. 9'!$E$3:$E$9</c:f>
              <c:strCache>
                <c:ptCount val="7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  <c:pt idx="6">
                  <c:v>Domenica</c:v>
                </c:pt>
              </c:strCache>
            </c:strRef>
          </c:cat>
          <c:val>
            <c:numRef>
              <c:f>'Pr. 9'!$I$3:$I$9</c:f>
              <c:numCache>
                <c:formatCode>0.0</c:formatCode>
                <c:ptCount val="7"/>
                <c:pt idx="0">
                  <c:v>1.3157894736842104</c:v>
                </c:pt>
                <c:pt idx="1">
                  <c:v>3.1847133757961785</c:v>
                </c:pt>
                <c:pt idx="2">
                  <c:v>3.8461538461538463</c:v>
                </c:pt>
                <c:pt idx="3">
                  <c:v>7.0308672219500252</c:v>
                </c:pt>
                <c:pt idx="4">
                  <c:v>1.8292682926829267</c:v>
                </c:pt>
                <c:pt idx="5">
                  <c:v>1.1560693641618496</c:v>
                </c:pt>
                <c:pt idx="6">
                  <c:v>8.1818181818181817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97504"/>
        <c:axId val="144199040"/>
      </c:radarChart>
      <c:catAx>
        <c:axId val="144197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44199040"/>
        <c:crosses val="autoZero"/>
        <c:auto val="1"/>
        <c:lblAlgn val="ctr"/>
        <c:lblOffset val="100"/>
        <c:noMultiLvlLbl val="0"/>
      </c:catAx>
      <c:valAx>
        <c:axId val="144199040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one"/>
        <c:crossAx val="144197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it-IT" sz="1200">
                <a:solidFill>
                  <a:schemeClr val="bg1">
                    <a:lumMod val="50000"/>
                  </a:schemeClr>
                </a:solidFill>
              </a:rPr>
              <a:t>Indice di lesività (b)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'Pr. 9'!$E$3:$E$9</c:f>
              <c:strCache>
                <c:ptCount val="7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  <c:pt idx="6">
                  <c:v>Domenica</c:v>
                </c:pt>
              </c:strCache>
            </c:strRef>
          </c:cat>
          <c:val>
            <c:numRef>
              <c:f>'Pr. 9'!$J$3:$J$9</c:f>
              <c:numCache>
                <c:formatCode>0.0</c:formatCode>
                <c:ptCount val="7"/>
                <c:pt idx="0">
                  <c:v>166.44736842105263</c:v>
                </c:pt>
                <c:pt idx="1">
                  <c:v>170.06369426751593</c:v>
                </c:pt>
                <c:pt idx="2">
                  <c:v>162.17948717948718</c:v>
                </c:pt>
                <c:pt idx="3">
                  <c:v>332.24318144700311</c:v>
                </c:pt>
                <c:pt idx="4">
                  <c:v>178.65853658536585</c:v>
                </c:pt>
                <c:pt idx="5">
                  <c:v>163.58381502890174</c:v>
                </c:pt>
                <c:pt idx="6">
                  <c:v>187.27272727272728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23232"/>
        <c:axId val="144225024"/>
      </c:radarChart>
      <c:catAx>
        <c:axId val="1442232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44225024"/>
        <c:crosses val="autoZero"/>
        <c:auto val="1"/>
        <c:lblAlgn val="ctr"/>
        <c:lblOffset val="100"/>
        <c:noMultiLvlLbl val="0"/>
      </c:catAx>
      <c:valAx>
        <c:axId val="144225024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one"/>
        <c:crossAx val="144223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3</xdr:row>
      <xdr:rowOff>19050</xdr:rowOff>
    </xdr:from>
    <xdr:to>
      <xdr:col>16</xdr:col>
      <xdr:colOff>0</xdr:colOff>
      <xdr:row>17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3</xdr:row>
      <xdr:rowOff>19050</xdr:rowOff>
    </xdr:from>
    <xdr:to>
      <xdr:col>16</xdr:col>
      <xdr:colOff>0</xdr:colOff>
      <xdr:row>17</xdr:row>
      <xdr:rowOff>19050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19050</xdr:rowOff>
    </xdr:from>
    <xdr:to>
      <xdr:col>17</xdr:col>
      <xdr:colOff>142875</xdr:colOff>
      <xdr:row>16</xdr:row>
      <xdr:rowOff>85725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</xdr:colOff>
      <xdr:row>3</xdr:row>
      <xdr:rowOff>9525</xdr:rowOff>
    </xdr:from>
    <xdr:to>
      <xdr:col>23</xdr:col>
      <xdr:colOff>190500</xdr:colOff>
      <xdr:row>16</xdr:row>
      <xdr:rowOff>76200</xdr:rowOff>
    </xdr:to>
    <xdr:graphicFrame macro="">
      <xdr:nvGraphicFramePr>
        <xdr:cNvPr id="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28575</xdr:rowOff>
    </xdr:from>
    <xdr:to>
      <xdr:col>16</xdr:col>
      <xdr:colOff>314325</xdr:colOff>
      <xdr:row>14</xdr:row>
      <xdr:rowOff>171450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28575</xdr:rowOff>
    </xdr:from>
    <xdr:to>
      <xdr:col>16</xdr:col>
      <xdr:colOff>314325</xdr:colOff>
      <xdr:row>14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13</xdr:col>
      <xdr:colOff>304800</xdr:colOff>
      <xdr:row>19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5</xdr:row>
      <xdr:rowOff>0</xdr:rowOff>
    </xdr:from>
    <xdr:to>
      <xdr:col>18</xdr:col>
      <xdr:colOff>314325</xdr:colOff>
      <xdr:row>19</xdr:row>
      <xdr:rowOff>76200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5</xdr:row>
      <xdr:rowOff>0</xdr:rowOff>
    </xdr:from>
    <xdr:to>
      <xdr:col>23</xdr:col>
      <xdr:colOff>314325</xdr:colOff>
      <xdr:row>19</xdr:row>
      <xdr:rowOff>76200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361950</xdr:colOff>
      <xdr:row>20</xdr:row>
      <xdr:rowOff>38100</xdr:rowOff>
    </xdr:from>
    <xdr:to>
      <xdr:col>17</xdr:col>
      <xdr:colOff>361950</xdr:colOff>
      <xdr:row>21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67550" y="3886200"/>
          <a:ext cx="36576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123824</xdr:rowOff>
    </xdr:from>
    <xdr:to>
      <xdr:col>13</xdr:col>
      <xdr:colOff>552450</xdr:colOff>
      <xdr:row>21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18</xdr:row>
      <xdr:rowOff>47625</xdr:rowOff>
    </xdr:from>
    <xdr:to>
      <xdr:col>17</xdr:col>
      <xdr:colOff>238125</xdr:colOff>
      <xdr:row>37</xdr:row>
      <xdr:rowOff>152400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3</xdr:row>
      <xdr:rowOff>0</xdr:rowOff>
    </xdr:from>
    <xdr:to>
      <xdr:col>12</xdr:col>
      <xdr:colOff>171450</xdr:colOff>
      <xdr:row>17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</xdr:row>
      <xdr:rowOff>161925</xdr:rowOff>
    </xdr:from>
    <xdr:to>
      <xdr:col>12</xdr:col>
      <xdr:colOff>142875</xdr:colOff>
      <xdr:row>17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114300</xdr:rowOff>
    </xdr:from>
    <xdr:to>
      <xdr:col>11</xdr:col>
      <xdr:colOff>561975</xdr:colOff>
      <xdr:row>27</xdr:row>
      <xdr:rowOff>47625</xdr:rowOff>
    </xdr:to>
    <xdr:graphicFrame macro="">
      <xdr:nvGraphicFramePr>
        <xdr:cNvPr id="4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11</xdr:row>
      <xdr:rowOff>66675</xdr:rowOff>
    </xdr:from>
    <xdr:to>
      <xdr:col>20</xdr:col>
      <xdr:colOff>438150</xdr:colOff>
      <xdr:row>26</xdr:row>
      <xdr:rowOff>161925</xdr:rowOff>
    </xdr:to>
    <xdr:graphicFrame macro="">
      <xdr:nvGraphicFramePr>
        <xdr:cNvPr id="5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133350</xdr:rowOff>
    </xdr:from>
    <xdr:to>
      <xdr:col>9</xdr:col>
      <xdr:colOff>352425</xdr:colOff>
      <xdr:row>21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6</xdr:row>
      <xdr:rowOff>152400</xdr:rowOff>
    </xdr:from>
    <xdr:to>
      <xdr:col>15</xdr:col>
      <xdr:colOff>247650</xdr:colOff>
      <xdr:row>21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180975</xdr:rowOff>
    </xdr:from>
    <xdr:to>
      <xdr:col>8</xdr:col>
      <xdr:colOff>304800</xdr:colOff>
      <xdr:row>19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5</xdr:row>
      <xdr:rowOff>9525</xdr:rowOff>
    </xdr:from>
    <xdr:to>
      <xdr:col>14</xdr:col>
      <xdr:colOff>438150</xdr:colOff>
      <xdr:row>19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9</xdr:row>
      <xdr:rowOff>19050</xdr:rowOff>
    </xdr:from>
    <xdr:to>
      <xdr:col>9</xdr:col>
      <xdr:colOff>295275</xdr:colOff>
      <xdr:row>23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9</xdr:row>
      <xdr:rowOff>19050</xdr:rowOff>
    </xdr:from>
    <xdr:to>
      <xdr:col>16</xdr:col>
      <xdr:colOff>390525</xdr:colOff>
      <xdr:row>23</xdr:row>
      <xdr:rowOff>95250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9526</xdr:rowOff>
    </xdr:from>
    <xdr:to>
      <xdr:col>15</xdr:col>
      <xdr:colOff>19050</xdr:colOff>
      <xdr:row>23</xdr:row>
      <xdr:rowOff>9526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%20Utente\cariello\Microsoft\Excel\Focus_incstrad_basilicata\focusincstrad\prospetti\fi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E1" t="str">
            <v>gennaio</v>
          </cell>
          <cell r="F1" t="str">
            <v>febbraio</v>
          </cell>
          <cell r="G1" t="str">
            <v>marzo</v>
          </cell>
          <cell r="H1" t="str">
            <v>aprile</v>
          </cell>
          <cell r="I1" t="str">
            <v>maggio</v>
          </cell>
          <cell r="J1" t="str">
            <v>giugno</v>
          </cell>
          <cell r="K1" t="str">
            <v>luglio</v>
          </cell>
          <cell r="L1" t="str">
            <v>agosto</v>
          </cell>
          <cell r="M1" t="str">
            <v>settembre</v>
          </cell>
          <cell r="N1" t="str">
            <v>ottobre</v>
          </cell>
          <cell r="O1" t="str">
            <v>novembre</v>
          </cell>
          <cell r="P1" t="str">
            <v>dicembre</v>
          </cell>
        </row>
        <row r="2"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Foglio_di_lavoro_di_Microsoft_Excel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C11" sqref="C11"/>
    </sheetView>
  </sheetViews>
  <sheetFormatPr defaultRowHeight="15" x14ac:dyDescent="0.25"/>
  <sheetData>
    <row r="2" spans="2:11" x14ac:dyDescent="0.25">
      <c r="B2" s="309" t="s">
        <v>273</v>
      </c>
      <c r="C2" s="309"/>
      <c r="D2" s="309"/>
      <c r="E2" s="309"/>
      <c r="F2" s="309"/>
      <c r="G2" s="309"/>
      <c r="H2" s="309"/>
      <c r="I2" s="309"/>
      <c r="J2" s="309"/>
      <c r="K2" s="309"/>
    </row>
    <row r="3" spans="2:11" x14ac:dyDescent="0.25">
      <c r="B3" s="310" t="s">
        <v>274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2:11" x14ac:dyDescent="0.25">
      <c r="B4" s="307" t="s">
        <v>157</v>
      </c>
      <c r="C4" s="308">
        <v>2011</v>
      </c>
      <c r="D4" s="308"/>
      <c r="E4" s="308"/>
      <c r="F4" s="308">
        <v>2010</v>
      </c>
      <c r="G4" s="308"/>
      <c r="H4" s="308"/>
      <c r="I4" s="308" t="s">
        <v>208</v>
      </c>
      <c r="J4" s="308"/>
      <c r="K4" s="308"/>
    </row>
    <row r="5" spans="2:11" ht="13.5" customHeight="1" x14ac:dyDescent="0.25">
      <c r="B5" s="307"/>
      <c r="C5" s="199" t="s">
        <v>19</v>
      </c>
      <c r="D5" s="199" t="s">
        <v>45</v>
      </c>
      <c r="E5" s="199" t="s">
        <v>46</v>
      </c>
      <c r="F5" s="199" t="s">
        <v>19</v>
      </c>
      <c r="G5" s="199" t="s">
        <v>45</v>
      </c>
      <c r="H5" s="199" t="s">
        <v>46</v>
      </c>
      <c r="I5" s="199" t="s">
        <v>19</v>
      </c>
      <c r="J5" s="199" t="s">
        <v>45</v>
      </c>
      <c r="K5" s="199" t="s">
        <v>46</v>
      </c>
    </row>
    <row r="6" spans="2:11" x14ac:dyDescent="0.25">
      <c r="B6" s="200" t="s">
        <v>17</v>
      </c>
      <c r="C6" s="201">
        <v>621</v>
      </c>
      <c r="D6" s="201">
        <v>23</v>
      </c>
      <c r="E6" s="201">
        <v>1053</v>
      </c>
      <c r="F6" s="201">
        <v>666</v>
      </c>
      <c r="G6" s="201">
        <v>25</v>
      </c>
      <c r="H6" s="201">
        <v>1177</v>
      </c>
      <c r="I6" s="202">
        <f t="shared" ref="I6:K9" si="0">C6/F6*100-100</f>
        <v>-6.7567567567567579</v>
      </c>
      <c r="J6" s="202">
        <f t="shared" si="0"/>
        <v>-8</v>
      </c>
      <c r="K6" s="202">
        <f t="shared" si="0"/>
        <v>-10.535259133389971</v>
      </c>
    </row>
    <row r="7" spans="2:11" x14ac:dyDescent="0.25">
      <c r="B7" s="200" t="s">
        <v>18</v>
      </c>
      <c r="C7" s="201">
        <v>433</v>
      </c>
      <c r="D7" s="201">
        <v>14</v>
      </c>
      <c r="E7" s="201">
        <v>727</v>
      </c>
      <c r="F7" s="201">
        <v>481</v>
      </c>
      <c r="G7" s="201">
        <v>23</v>
      </c>
      <c r="H7" s="201">
        <v>838</v>
      </c>
      <c r="I7" s="202">
        <f t="shared" si="0"/>
        <v>-9.9792099792099833</v>
      </c>
      <c r="J7" s="202">
        <f t="shared" si="0"/>
        <v>-39.130434782608688</v>
      </c>
      <c r="K7" s="202">
        <f t="shared" si="0"/>
        <v>-13.245823389021481</v>
      </c>
    </row>
    <row r="8" spans="2:11" x14ac:dyDescent="0.25">
      <c r="B8" s="203" t="s">
        <v>16</v>
      </c>
      <c r="C8" s="204">
        <v>1054</v>
      </c>
      <c r="D8" s="204">
        <v>37</v>
      </c>
      <c r="E8" s="204">
        <f>SUM(E6:E7)</f>
        <v>1780</v>
      </c>
      <c r="F8" s="204">
        <v>1147</v>
      </c>
      <c r="G8" s="204">
        <f>SUM(G6:G7)</f>
        <v>48</v>
      </c>
      <c r="H8" s="204">
        <f>SUM(H6:H7)</f>
        <v>2015</v>
      </c>
      <c r="I8" s="205">
        <f t="shared" si="0"/>
        <v>-8.1081081081080981</v>
      </c>
      <c r="J8" s="205">
        <f t="shared" si="0"/>
        <v>-22.916666666666657</v>
      </c>
      <c r="K8" s="205">
        <f t="shared" si="0"/>
        <v>-11.66253101736973</v>
      </c>
    </row>
    <row r="9" spans="2:11" x14ac:dyDescent="0.25">
      <c r="B9" s="203" t="s">
        <v>200</v>
      </c>
      <c r="C9" s="204">
        <v>205638</v>
      </c>
      <c r="D9" s="204">
        <v>3860</v>
      </c>
      <c r="E9" s="204">
        <v>292019</v>
      </c>
      <c r="F9" s="204">
        <v>211404</v>
      </c>
      <c r="G9" s="204">
        <v>4090</v>
      </c>
      <c r="H9" s="204">
        <v>302735</v>
      </c>
      <c r="I9" s="205">
        <f t="shared" si="0"/>
        <v>-2.7274791394675617</v>
      </c>
      <c r="J9" s="205">
        <f t="shared" si="0"/>
        <v>-5.6234718826405867</v>
      </c>
      <c r="K9" s="205">
        <f t="shared" si="0"/>
        <v>-3.5397294663649745</v>
      </c>
    </row>
  </sheetData>
  <mergeCells count="6">
    <mergeCell ref="B4:B5"/>
    <mergeCell ref="C4:E4"/>
    <mergeCell ref="F4:H4"/>
    <mergeCell ref="I4:K4"/>
    <mergeCell ref="B2:K2"/>
    <mergeCell ref="B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workbookViewId="0">
      <selection activeCell="B2" sqref="B2:K2"/>
    </sheetView>
  </sheetViews>
  <sheetFormatPr defaultRowHeight="13.5" x14ac:dyDescent="0.25"/>
  <cols>
    <col min="1" max="1" width="9.140625" style="78"/>
    <col min="2" max="2" width="14" style="78" customWidth="1"/>
    <col min="3" max="10" width="6.42578125" style="78" customWidth="1"/>
    <col min="11" max="11" width="9" style="78" customWidth="1"/>
    <col min="12" max="16384" width="9.140625" style="78"/>
  </cols>
  <sheetData>
    <row r="2" spans="2:14" ht="29.25" customHeight="1" x14ac:dyDescent="0.25">
      <c r="B2" s="344" t="s">
        <v>299</v>
      </c>
      <c r="C2" s="344"/>
      <c r="D2" s="344"/>
      <c r="E2" s="344"/>
      <c r="F2" s="344"/>
      <c r="G2" s="344"/>
      <c r="H2" s="344"/>
      <c r="I2" s="344"/>
      <c r="J2" s="344"/>
      <c r="K2" s="344"/>
    </row>
    <row r="3" spans="2:14" ht="15" customHeight="1" x14ac:dyDescent="0.25">
      <c r="B3" s="345" t="s">
        <v>96</v>
      </c>
      <c r="C3" s="332" t="s">
        <v>86</v>
      </c>
      <c r="D3" s="332"/>
      <c r="E3" s="332"/>
      <c r="F3" s="332" t="s">
        <v>87</v>
      </c>
      <c r="G3" s="332"/>
      <c r="H3" s="332"/>
      <c r="I3" s="332" t="s">
        <v>15</v>
      </c>
      <c r="J3" s="332"/>
      <c r="K3" s="332"/>
    </row>
    <row r="4" spans="2:14" ht="27" x14ac:dyDescent="0.25">
      <c r="B4" s="345"/>
      <c r="C4" s="79" t="s">
        <v>19</v>
      </c>
      <c r="D4" s="79" t="s">
        <v>45</v>
      </c>
      <c r="E4" s="79" t="s">
        <v>46</v>
      </c>
      <c r="F4" s="79" t="s">
        <v>19</v>
      </c>
      <c r="G4" s="79" t="s">
        <v>45</v>
      </c>
      <c r="H4" s="79" t="s">
        <v>46</v>
      </c>
      <c r="I4" s="80" t="s">
        <v>19</v>
      </c>
      <c r="J4" s="80" t="s">
        <v>45</v>
      </c>
      <c r="K4" s="80" t="s">
        <v>46</v>
      </c>
      <c r="N4" s="287"/>
    </row>
    <row r="5" spans="2:14" ht="15.75" customHeight="1" x14ac:dyDescent="0.25">
      <c r="B5" s="68" t="s">
        <v>88</v>
      </c>
      <c r="C5" s="81">
        <v>13</v>
      </c>
      <c r="D5" s="81">
        <v>0</v>
      </c>
      <c r="E5" s="81">
        <v>30</v>
      </c>
      <c r="F5" s="81">
        <v>8</v>
      </c>
      <c r="G5" s="81">
        <v>0</v>
      </c>
      <c r="H5" s="81">
        <v>18</v>
      </c>
      <c r="I5" s="82">
        <v>21</v>
      </c>
      <c r="J5" s="81">
        <v>0</v>
      </c>
      <c r="K5" s="81">
        <v>48</v>
      </c>
    </row>
    <row r="6" spans="2:14" x14ac:dyDescent="0.25">
      <c r="B6" s="68" t="s">
        <v>89</v>
      </c>
      <c r="C6" s="81">
        <v>20</v>
      </c>
      <c r="D6" s="81">
        <v>0</v>
      </c>
      <c r="E6" s="81">
        <v>40</v>
      </c>
      <c r="F6" s="81">
        <v>25</v>
      </c>
      <c r="G6" s="81">
        <v>2</v>
      </c>
      <c r="H6" s="81">
        <v>54</v>
      </c>
      <c r="I6" s="82">
        <v>45</v>
      </c>
      <c r="J6" s="81">
        <v>2</v>
      </c>
      <c r="K6" s="81">
        <v>94</v>
      </c>
    </row>
    <row r="7" spans="2:14" s="85" customFormat="1" ht="25.5" customHeight="1" x14ac:dyDescent="0.25">
      <c r="B7" s="83" t="s">
        <v>94</v>
      </c>
      <c r="C7" s="84">
        <f t="shared" ref="C7:K7" si="0">SUM(C5:C6)</f>
        <v>33</v>
      </c>
      <c r="D7" s="84">
        <f t="shared" si="0"/>
        <v>0</v>
      </c>
      <c r="E7" s="84">
        <f t="shared" si="0"/>
        <v>70</v>
      </c>
      <c r="F7" s="84">
        <f t="shared" si="0"/>
        <v>33</v>
      </c>
      <c r="G7" s="84">
        <f t="shared" si="0"/>
        <v>2</v>
      </c>
      <c r="H7" s="84">
        <f t="shared" si="0"/>
        <v>72</v>
      </c>
      <c r="I7" s="84">
        <f t="shared" si="0"/>
        <v>66</v>
      </c>
      <c r="J7" s="84">
        <f t="shared" si="0"/>
        <v>2</v>
      </c>
      <c r="K7" s="84">
        <f t="shared" si="0"/>
        <v>142</v>
      </c>
    </row>
    <row r="8" spans="2:14" x14ac:dyDescent="0.25">
      <c r="B8" s="68" t="s">
        <v>100</v>
      </c>
      <c r="C8" s="81">
        <v>6</v>
      </c>
      <c r="D8" s="81">
        <v>0</v>
      </c>
      <c r="E8" s="81">
        <v>10</v>
      </c>
      <c r="F8" s="81">
        <v>12</v>
      </c>
      <c r="G8" s="81">
        <v>0</v>
      </c>
      <c r="H8" s="81">
        <v>22</v>
      </c>
      <c r="I8" s="82">
        <v>18</v>
      </c>
      <c r="J8" s="81">
        <v>0</v>
      </c>
      <c r="K8" s="81">
        <v>32</v>
      </c>
    </row>
    <row r="9" spans="2:14" x14ac:dyDescent="0.25">
      <c r="B9" s="68" t="s">
        <v>93</v>
      </c>
      <c r="C9" s="81">
        <v>9</v>
      </c>
      <c r="D9" s="81">
        <v>0</v>
      </c>
      <c r="E9" s="81">
        <v>19</v>
      </c>
      <c r="F9" s="81">
        <v>2</v>
      </c>
      <c r="G9" s="81">
        <v>0</v>
      </c>
      <c r="H9" s="81">
        <v>2</v>
      </c>
      <c r="I9" s="82">
        <v>11</v>
      </c>
      <c r="J9" s="81">
        <v>0</v>
      </c>
      <c r="K9" s="81">
        <v>21</v>
      </c>
    </row>
    <row r="10" spans="2:14" x14ac:dyDescent="0.25">
      <c r="B10" s="68" t="s">
        <v>90</v>
      </c>
      <c r="C10" s="81">
        <v>7</v>
      </c>
      <c r="D10" s="81">
        <v>1</v>
      </c>
      <c r="E10" s="81">
        <v>13</v>
      </c>
      <c r="F10" s="81">
        <v>11</v>
      </c>
      <c r="G10" s="81">
        <v>1</v>
      </c>
      <c r="H10" s="81">
        <v>16</v>
      </c>
      <c r="I10" s="82">
        <v>18</v>
      </c>
      <c r="J10" s="81">
        <v>2</v>
      </c>
      <c r="K10" s="81">
        <v>29</v>
      </c>
    </row>
    <row r="11" spans="2:14" x14ac:dyDescent="0.25">
      <c r="B11" s="68" t="s">
        <v>91</v>
      </c>
      <c r="C11" s="81">
        <v>10</v>
      </c>
      <c r="D11" s="81">
        <v>0</v>
      </c>
      <c r="E11" s="81">
        <v>22</v>
      </c>
      <c r="F11" s="81">
        <v>9</v>
      </c>
      <c r="G11" s="81">
        <v>3</v>
      </c>
      <c r="H11" s="81">
        <v>20</v>
      </c>
      <c r="I11" s="82">
        <v>19</v>
      </c>
      <c r="J11" s="81">
        <v>3</v>
      </c>
      <c r="K11" s="81">
        <v>42</v>
      </c>
    </row>
    <row r="12" spans="2:14" x14ac:dyDescent="0.25">
      <c r="B12" s="68" t="s">
        <v>92</v>
      </c>
      <c r="C12" s="81">
        <v>11</v>
      </c>
      <c r="D12" s="81">
        <v>0</v>
      </c>
      <c r="E12" s="81">
        <v>17</v>
      </c>
      <c r="F12" s="81">
        <v>8</v>
      </c>
      <c r="G12" s="81">
        <v>2</v>
      </c>
      <c r="H12" s="81">
        <v>11</v>
      </c>
      <c r="I12" s="82">
        <v>19</v>
      </c>
      <c r="J12" s="81">
        <v>2</v>
      </c>
      <c r="K12" s="81">
        <v>28</v>
      </c>
    </row>
    <row r="13" spans="2:14" ht="20.25" customHeight="1" x14ac:dyDescent="0.25">
      <c r="B13" s="83" t="s">
        <v>95</v>
      </c>
      <c r="C13" s="86">
        <f t="shared" ref="C13:K13" si="1">SUM(C8:C12)</f>
        <v>43</v>
      </c>
      <c r="D13" s="86">
        <f t="shared" si="1"/>
        <v>1</v>
      </c>
      <c r="E13" s="86">
        <f t="shared" si="1"/>
        <v>81</v>
      </c>
      <c r="F13" s="86">
        <f t="shared" si="1"/>
        <v>42</v>
      </c>
      <c r="G13" s="86">
        <f t="shared" si="1"/>
        <v>6</v>
      </c>
      <c r="H13" s="86">
        <f t="shared" si="1"/>
        <v>71</v>
      </c>
      <c r="I13" s="86">
        <f t="shared" si="1"/>
        <v>85</v>
      </c>
      <c r="J13" s="86">
        <f t="shared" si="1"/>
        <v>7</v>
      </c>
      <c r="K13" s="86">
        <f t="shared" si="1"/>
        <v>152</v>
      </c>
    </row>
    <row r="14" spans="2:14" ht="18" customHeight="1" x14ac:dyDescent="0.25">
      <c r="B14" s="87" t="s">
        <v>52</v>
      </c>
      <c r="C14" s="88">
        <f>+C7+C13</f>
        <v>76</v>
      </c>
      <c r="D14" s="88">
        <f t="shared" ref="D14:K14" si="2">+D7+D13</f>
        <v>1</v>
      </c>
      <c r="E14" s="88">
        <f t="shared" si="2"/>
        <v>151</v>
      </c>
      <c r="F14" s="88">
        <f t="shared" si="2"/>
        <v>75</v>
      </c>
      <c r="G14" s="88">
        <f t="shared" si="2"/>
        <v>8</v>
      </c>
      <c r="H14" s="88">
        <f t="shared" si="2"/>
        <v>143</v>
      </c>
      <c r="I14" s="88">
        <f t="shared" si="2"/>
        <v>151</v>
      </c>
      <c r="J14" s="88">
        <f t="shared" si="2"/>
        <v>9</v>
      </c>
      <c r="K14" s="88">
        <f t="shared" si="2"/>
        <v>294</v>
      </c>
    </row>
    <row r="15" spans="2:14" x14ac:dyDescent="0.25">
      <c r="B15" s="318" t="s">
        <v>300</v>
      </c>
      <c r="C15" s="318"/>
      <c r="D15" s="318"/>
      <c r="E15" s="318"/>
      <c r="F15" s="318"/>
      <c r="G15" s="318"/>
      <c r="H15" s="318"/>
      <c r="I15" s="318"/>
      <c r="J15" s="318"/>
      <c r="K15" s="318"/>
    </row>
  </sheetData>
  <mergeCells count="6">
    <mergeCell ref="B15:K15"/>
    <mergeCell ref="B2:K2"/>
    <mergeCell ref="B3:B4"/>
    <mergeCell ref="C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"/>
  <sheetViews>
    <sheetView workbookViewId="0">
      <selection sqref="A1:XFD1"/>
    </sheetView>
  </sheetViews>
  <sheetFormatPr defaultRowHeight="12.75" x14ac:dyDescent="0.2"/>
  <cols>
    <col min="1" max="2" width="9.140625" style="17"/>
    <col min="3" max="8" width="13.5703125" style="17" customWidth="1"/>
    <col min="9" max="16384" width="9.140625" style="17"/>
  </cols>
  <sheetData>
    <row r="2" spans="2:11" x14ac:dyDescent="0.2">
      <c r="B2" s="340" t="s">
        <v>301</v>
      </c>
      <c r="C2" s="340"/>
      <c r="D2" s="340"/>
      <c r="E2" s="340"/>
      <c r="F2" s="340"/>
      <c r="G2" s="340"/>
      <c r="H2" s="340"/>
    </row>
    <row r="3" spans="2:11" ht="16.5" customHeight="1" x14ac:dyDescent="0.25">
      <c r="B3" s="346" t="s">
        <v>101</v>
      </c>
      <c r="C3" s="348" t="s">
        <v>19</v>
      </c>
      <c r="D3" s="348"/>
      <c r="E3" s="348" t="s">
        <v>45</v>
      </c>
      <c r="F3" s="348"/>
      <c r="G3" s="348" t="s">
        <v>46</v>
      </c>
      <c r="H3" s="348"/>
    </row>
    <row r="4" spans="2:11" ht="27" x14ac:dyDescent="0.25">
      <c r="B4" s="347"/>
      <c r="C4" s="89" t="s">
        <v>102</v>
      </c>
      <c r="D4" s="89" t="s">
        <v>103</v>
      </c>
      <c r="E4" s="89" t="s">
        <v>102</v>
      </c>
      <c r="F4" s="89" t="s">
        <v>105</v>
      </c>
      <c r="G4" s="89" t="s">
        <v>102</v>
      </c>
      <c r="H4" s="89" t="s">
        <v>104</v>
      </c>
      <c r="K4"/>
    </row>
    <row r="5" spans="2:11" ht="16.5" customHeight="1" x14ac:dyDescent="0.25">
      <c r="B5" s="92" t="s">
        <v>17</v>
      </c>
      <c r="C5" s="93">
        <v>83</v>
      </c>
      <c r="D5" s="94">
        <v>13.365539452495975</v>
      </c>
      <c r="E5" s="93">
        <v>6</v>
      </c>
      <c r="F5" s="94">
        <v>26.086956521739129</v>
      </c>
      <c r="G5" s="93">
        <v>158</v>
      </c>
      <c r="H5" s="94">
        <v>15.004748338081672</v>
      </c>
    </row>
    <row r="6" spans="2:11" ht="16.5" customHeight="1" x14ac:dyDescent="0.25">
      <c r="B6" s="95" t="s">
        <v>18</v>
      </c>
      <c r="C6" s="96">
        <v>68</v>
      </c>
      <c r="D6" s="97">
        <v>15.704387990762125</v>
      </c>
      <c r="E6" s="96">
        <v>3</v>
      </c>
      <c r="F6" s="97">
        <v>21.428571428571427</v>
      </c>
      <c r="G6" s="96">
        <v>136</v>
      </c>
      <c r="H6" s="97">
        <v>18.707015130674005</v>
      </c>
    </row>
    <row r="7" spans="2:11" ht="16.5" customHeight="1" x14ac:dyDescent="0.25">
      <c r="B7" s="90" t="s">
        <v>16</v>
      </c>
      <c r="C7" s="90">
        <v>151</v>
      </c>
      <c r="D7" s="91">
        <v>14.326375711574951</v>
      </c>
      <c r="E7" s="90">
        <v>9</v>
      </c>
      <c r="F7" s="91">
        <v>24.324324324324326</v>
      </c>
      <c r="G7" s="90">
        <v>294</v>
      </c>
      <c r="H7" s="91">
        <v>16.516853932584269</v>
      </c>
    </row>
    <row r="8" spans="2:11" x14ac:dyDescent="0.2">
      <c r="B8" s="339" t="s">
        <v>302</v>
      </c>
      <c r="C8" s="339"/>
      <c r="D8" s="339"/>
      <c r="E8" s="339"/>
      <c r="F8" s="339"/>
      <c r="G8" s="339"/>
      <c r="H8" s="339"/>
    </row>
  </sheetData>
  <mergeCells count="6">
    <mergeCell ref="B2:H2"/>
    <mergeCell ref="B8:H8"/>
    <mergeCell ref="B3:B4"/>
    <mergeCell ref="C3:D3"/>
    <mergeCell ref="E3:F3"/>
    <mergeCell ref="G3:H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B27" sqref="B27"/>
    </sheetView>
  </sheetViews>
  <sheetFormatPr defaultRowHeight="13.5" x14ac:dyDescent="0.25"/>
  <cols>
    <col min="1" max="1" width="9.140625" style="78"/>
    <col min="2" max="2" width="31.28515625" style="78" customWidth="1"/>
    <col min="3" max="3" width="9.140625" style="78"/>
    <col min="4" max="4" width="11.42578125" style="78" bestFit="1" customWidth="1"/>
    <col min="5" max="5" width="9.140625" style="78"/>
    <col min="6" max="6" width="11.42578125" style="78" bestFit="1" customWidth="1"/>
    <col min="7" max="7" width="9.140625" style="78"/>
    <col min="8" max="8" width="11.42578125" style="78" bestFit="1" customWidth="1"/>
    <col min="9" max="16384" width="9.140625" style="78"/>
  </cols>
  <sheetData>
    <row r="2" spans="2:11" x14ac:dyDescent="0.25">
      <c r="B2" s="340" t="s">
        <v>303</v>
      </c>
      <c r="C2" s="340"/>
      <c r="D2" s="340"/>
      <c r="E2" s="340"/>
      <c r="F2" s="340"/>
      <c r="G2" s="340"/>
      <c r="H2" s="340"/>
    </row>
    <row r="3" spans="2:11" ht="15" customHeight="1" x14ac:dyDescent="0.25">
      <c r="B3" s="349" t="s">
        <v>1</v>
      </c>
      <c r="C3" s="350" t="s">
        <v>17</v>
      </c>
      <c r="D3" s="350"/>
      <c r="E3" s="350" t="s">
        <v>18</v>
      </c>
      <c r="F3" s="350"/>
      <c r="G3" s="350" t="s">
        <v>16</v>
      </c>
      <c r="H3" s="350"/>
      <c r="K3"/>
    </row>
    <row r="4" spans="2:11" x14ac:dyDescent="0.25">
      <c r="B4" s="349"/>
      <c r="C4" s="196" t="s">
        <v>102</v>
      </c>
      <c r="D4" s="196" t="s">
        <v>21</v>
      </c>
      <c r="E4" s="196" t="s">
        <v>102</v>
      </c>
      <c r="F4" s="196" t="s">
        <v>21</v>
      </c>
      <c r="G4" s="196" t="s">
        <v>102</v>
      </c>
      <c r="H4" s="196" t="s">
        <v>21</v>
      </c>
      <c r="K4" s="290"/>
    </row>
    <row r="5" spans="2:11" x14ac:dyDescent="0.25">
      <c r="B5" s="98" t="s">
        <v>3</v>
      </c>
      <c r="C5" s="99">
        <v>41</v>
      </c>
      <c r="D5" s="100">
        <f>+C5/C$18*100</f>
        <v>6.6022544283413849</v>
      </c>
      <c r="E5" s="99">
        <v>9</v>
      </c>
      <c r="F5" s="100">
        <f>+E5/E$18*100</f>
        <v>2.0785219399538106</v>
      </c>
      <c r="G5" s="99">
        <v>50</v>
      </c>
      <c r="H5" s="100">
        <f t="shared" ref="H5:H18" si="0">+G5/G$18*100</f>
        <v>4.7438330170777991</v>
      </c>
      <c r="K5" s="290"/>
    </row>
    <row r="6" spans="2:11" x14ac:dyDescent="0.25">
      <c r="B6" s="98" t="s">
        <v>4</v>
      </c>
      <c r="C6" s="99">
        <v>169</v>
      </c>
      <c r="D6" s="100">
        <f t="shared" ref="D6:F18" si="1">+C6/C$18*100</f>
        <v>27.214170692431562</v>
      </c>
      <c r="E6" s="99">
        <v>154</v>
      </c>
      <c r="F6" s="100">
        <f t="shared" si="1"/>
        <v>35.565819861431869</v>
      </c>
      <c r="G6" s="99">
        <v>323</v>
      </c>
      <c r="H6" s="100">
        <f t="shared" si="0"/>
        <v>30.64516129032258</v>
      </c>
    </row>
    <row r="7" spans="2:11" x14ac:dyDescent="0.25">
      <c r="B7" s="98" t="s">
        <v>5</v>
      </c>
      <c r="C7" s="99">
        <v>60</v>
      </c>
      <c r="D7" s="100">
        <f t="shared" si="1"/>
        <v>9.6618357487922708</v>
      </c>
      <c r="E7" s="99">
        <v>37</v>
      </c>
      <c r="F7" s="100">
        <f t="shared" si="1"/>
        <v>8.5450346420323324</v>
      </c>
      <c r="G7" s="99">
        <v>97</v>
      </c>
      <c r="H7" s="100">
        <f t="shared" si="0"/>
        <v>9.2030360531309299</v>
      </c>
    </row>
    <row r="8" spans="2:11" x14ac:dyDescent="0.25">
      <c r="B8" s="98" t="s">
        <v>6</v>
      </c>
      <c r="C8" s="99">
        <v>106</v>
      </c>
      <c r="D8" s="100">
        <f t="shared" si="1"/>
        <v>17.069243156199679</v>
      </c>
      <c r="E8" s="99">
        <v>68</v>
      </c>
      <c r="F8" s="100">
        <f t="shared" si="1"/>
        <v>15.704387990762125</v>
      </c>
      <c r="G8" s="99">
        <v>174</v>
      </c>
      <c r="H8" s="100">
        <f t="shared" si="0"/>
        <v>16.508538899430743</v>
      </c>
    </row>
    <row r="9" spans="2:11" x14ac:dyDescent="0.25">
      <c r="B9" s="98" t="s">
        <v>106</v>
      </c>
      <c r="C9" s="99">
        <v>13</v>
      </c>
      <c r="D9" s="100">
        <f t="shared" si="1"/>
        <v>2.0933977455716586</v>
      </c>
      <c r="E9" s="99">
        <v>10</v>
      </c>
      <c r="F9" s="100">
        <f t="shared" si="1"/>
        <v>2.3094688221709005</v>
      </c>
      <c r="G9" s="99">
        <v>23</v>
      </c>
      <c r="H9" s="100">
        <f t="shared" si="0"/>
        <v>2.1821631878557874</v>
      </c>
    </row>
    <row r="10" spans="2:11" x14ac:dyDescent="0.25">
      <c r="B10" s="101" t="s">
        <v>108</v>
      </c>
      <c r="C10" s="101">
        <f>SUM(C5:C9)</f>
        <v>389</v>
      </c>
      <c r="D10" s="102">
        <f t="shared" si="1"/>
        <v>62.640901771336551</v>
      </c>
      <c r="E10" s="101">
        <f>SUM(E5:E9)</f>
        <v>278</v>
      </c>
      <c r="F10" s="102">
        <f t="shared" si="1"/>
        <v>64.203233256351041</v>
      </c>
      <c r="G10" s="101">
        <f>SUM(G5:G9)</f>
        <v>667</v>
      </c>
      <c r="H10" s="102">
        <f t="shared" si="0"/>
        <v>63.282732447817835</v>
      </c>
    </row>
    <row r="11" spans="2:11" s="85" customFormat="1" x14ac:dyDescent="0.25">
      <c r="B11" s="98" t="s">
        <v>7</v>
      </c>
      <c r="C11" s="99">
        <v>57</v>
      </c>
      <c r="D11" s="100">
        <f t="shared" si="1"/>
        <v>9.1787439613526569</v>
      </c>
      <c r="E11" s="99">
        <v>45</v>
      </c>
      <c r="F11" s="100">
        <f t="shared" si="1"/>
        <v>10.392609699769054</v>
      </c>
      <c r="G11" s="99">
        <v>102</v>
      </c>
      <c r="H11" s="100">
        <f t="shared" si="0"/>
        <v>9.67741935483871</v>
      </c>
    </row>
    <row r="12" spans="2:11" x14ac:dyDescent="0.25">
      <c r="B12" s="98" t="s">
        <v>8</v>
      </c>
      <c r="C12" s="99">
        <v>8</v>
      </c>
      <c r="D12" s="100">
        <f t="shared" si="1"/>
        <v>1.288244766505636</v>
      </c>
      <c r="E12" s="99">
        <v>3</v>
      </c>
      <c r="F12" s="100">
        <f t="shared" si="1"/>
        <v>0.69284064665127021</v>
      </c>
      <c r="G12" s="99">
        <v>11</v>
      </c>
      <c r="H12" s="100">
        <f t="shared" si="0"/>
        <v>1.0436432637571158</v>
      </c>
    </row>
    <row r="13" spans="2:11" x14ac:dyDescent="0.25">
      <c r="B13" s="98" t="s">
        <v>9</v>
      </c>
      <c r="C13" s="99">
        <v>21</v>
      </c>
      <c r="D13" s="100">
        <f t="shared" si="1"/>
        <v>3.3816425120772946</v>
      </c>
      <c r="E13" s="99">
        <v>17</v>
      </c>
      <c r="F13" s="100">
        <f t="shared" si="1"/>
        <v>3.9260969976905313</v>
      </c>
      <c r="G13" s="99">
        <v>38</v>
      </c>
      <c r="H13" s="100">
        <f t="shared" si="0"/>
        <v>3.6053130929791273</v>
      </c>
    </row>
    <row r="14" spans="2:11" x14ac:dyDescent="0.25">
      <c r="B14" s="98" t="s">
        <v>107</v>
      </c>
      <c r="C14" s="99">
        <v>144</v>
      </c>
      <c r="D14" s="100">
        <f t="shared" si="1"/>
        <v>23.188405797101449</v>
      </c>
      <c r="E14" s="99">
        <v>86</v>
      </c>
      <c r="F14" s="100">
        <f t="shared" si="1"/>
        <v>19.861431870669747</v>
      </c>
      <c r="G14" s="99">
        <v>230</v>
      </c>
      <c r="H14" s="100">
        <f t="shared" si="0"/>
        <v>21.821631878557877</v>
      </c>
    </row>
    <row r="15" spans="2:11" x14ac:dyDescent="0.25">
      <c r="B15" s="98" t="s">
        <v>11</v>
      </c>
      <c r="C15" s="103"/>
      <c r="D15" s="100">
        <f t="shared" si="1"/>
        <v>0</v>
      </c>
      <c r="E15" s="99">
        <v>1</v>
      </c>
      <c r="F15" s="100">
        <f t="shared" si="1"/>
        <v>0.23094688221709006</v>
      </c>
      <c r="G15" s="99">
        <v>1</v>
      </c>
      <c r="H15" s="100">
        <f t="shared" si="0"/>
        <v>9.4876660341555979E-2</v>
      </c>
    </row>
    <row r="16" spans="2:11" x14ac:dyDescent="0.25">
      <c r="B16" s="98" t="s">
        <v>13</v>
      </c>
      <c r="C16" s="99">
        <v>2</v>
      </c>
      <c r="D16" s="100">
        <f t="shared" si="1"/>
        <v>0.322061191626409</v>
      </c>
      <c r="E16" s="99">
        <v>3</v>
      </c>
      <c r="F16" s="100">
        <f t="shared" si="1"/>
        <v>0.69284064665127021</v>
      </c>
      <c r="G16" s="99">
        <v>5</v>
      </c>
      <c r="H16" s="100">
        <f t="shared" si="0"/>
        <v>0.47438330170777987</v>
      </c>
    </row>
    <row r="17" spans="2:8" x14ac:dyDescent="0.25">
      <c r="B17" s="101" t="s">
        <v>14</v>
      </c>
      <c r="C17" s="101">
        <f>SUM(C11:C16)</f>
        <v>232</v>
      </c>
      <c r="D17" s="102">
        <f t="shared" si="1"/>
        <v>37.359098228663449</v>
      </c>
      <c r="E17" s="101">
        <f>SUM(E11:E16)</f>
        <v>155</v>
      </c>
      <c r="F17" s="102">
        <f t="shared" si="1"/>
        <v>35.796766743648959</v>
      </c>
      <c r="G17" s="101">
        <f>SUM(G11:G16)</f>
        <v>387</v>
      </c>
      <c r="H17" s="102">
        <f t="shared" si="0"/>
        <v>36.717267552182165</v>
      </c>
    </row>
    <row r="18" spans="2:8" x14ac:dyDescent="0.25">
      <c r="B18" s="104" t="s">
        <v>15</v>
      </c>
      <c r="C18" s="104">
        <f>+C10+C17</f>
        <v>621</v>
      </c>
      <c r="D18" s="105">
        <f t="shared" si="1"/>
        <v>100</v>
      </c>
      <c r="E18" s="104">
        <f>+E10+E17</f>
        <v>433</v>
      </c>
      <c r="F18" s="105">
        <f t="shared" si="1"/>
        <v>100</v>
      </c>
      <c r="G18" s="106">
        <f>+G10+G17</f>
        <v>1054</v>
      </c>
      <c r="H18" s="105">
        <f t="shared" si="0"/>
        <v>100</v>
      </c>
    </row>
  </sheetData>
  <mergeCells count="5">
    <mergeCell ref="B3:B4"/>
    <mergeCell ref="C3:D3"/>
    <mergeCell ref="E3:F3"/>
    <mergeCell ref="G3:H3"/>
    <mergeCell ref="B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2" sqref="B2:H2"/>
    </sheetView>
  </sheetViews>
  <sheetFormatPr defaultRowHeight="12" x14ac:dyDescent="0.2"/>
  <cols>
    <col min="1" max="1" width="9.140625" style="107"/>
    <col min="2" max="2" width="47.5703125" style="107" customWidth="1"/>
    <col min="3" max="8" width="7.85546875" style="107" customWidth="1"/>
    <col min="9" max="16384" width="9.140625" style="107"/>
  </cols>
  <sheetData>
    <row r="2" spans="2:11" ht="27.75" customHeight="1" x14ac:dyDescent="0.2">
      <c r="B2" s="352" t="s">
        <v>304</v>
      </c>
      <c r="C2" s="352"/>
      <c r="D2" s="352"/>
      <c r="E2" s="352"/>
      <c r="F2" s="352"/>
      <c r="G2" s="352"/>
      <c r="H2" s="352"/>
    </row>
    <row r="3" spans="2:11" ht="15" x14ac:dyDescent="0.25">
      <c r="B3" s="354" t="s">
        <v>131</v>
      </c>
      <c r="C3" s="353" t="s">
        <v>86</v>
      </c>
      <c r="D3" s="353"/>
      <c r="E3" s="353" t="s">
        <v>132</v>
      </c>
      <c r="F3" s="353"/>
      <c r="G3" s="353" t="s">
        <v>15</v>
      </c>
      <c r="H3" s="353"/>
      <c r="K3"/>
    </row>
    <row r="4" spans="2:11" ht="13.5" x14ac:dyDescent="0.25">
      <c r="B4" s="354"/>
      <c r="C4" s="112" t="s">
        <v>102</v>
      </c>
      <c r="D4" s="112" t="s">
        <v>21</v>
      </c>
      <c r="E4" s="112" t="s">
        <v>102</v>
      </c>
      <c r="F4" s="112" t="s">
        <v>21</v>
      </c>
      <c r="G4" s="112" t="s">
        <v>102</v>
      </c>
      <c r="H4" s="112" t="s">
        <v>21</v>
      </c>
    </row>
    <row r="5" spans="2:11" ht="13.5" x14ac:dyDescent="0.25">
      <c r="B5" s="113" t="s">
        <v>109</v>
      </c>
      <c r="C5" s="114">
        <v>131</v>
      </c>
      <c r="D5" s="115">
        <v>14.05579399141631</v>
      </c>
      <c r="E5" s="114">
        <v>34</v>
      </c>
      <c r="F5" s="115">
        <v>6.2043795620437958</v>
      </c>
      <c r="G5" s="116">
        <v>165</v>
      </c>
      <c r="H5" s="115">
        <v>11.148648648648649</v>
      </c>
      <c r="K5" s="291"/>
    </row>
    <row r="6" spans="2:11" ht="13.5" x14ac:dyDescent="0.25">
      <c r="B6" s="117" t="s">
        <v>110</v>
      </c>
      <c r="C6" s="118"/>
      <c r="D6" s="113"/>
      <c r="E6" s="118"/>
      <c r="F6" s="113"/>
      <c r="G6" s="116"/>
      <c r="H6" s="113"/>
    </row>
    <row r="7" spans="2:11" ht="13.5" x14ac:dyDescent="0.25">
      <c r="B7" s="117" t="s">
        <v>111</v>
      </c>
      <c r="C7" s="119">
        <v>38</v>
      </c>
      <c r="D7" s="115">
        <v>4.0772532188841204</v>
      </c>
      <c r="E7" s="119">
        <v>15</v>
      </c>
      <c r="F7" s="115">
        <v>2.7372262773722631</v>
      </c>
      <c r="G7" s="120">
        <v>53</v>
      </c>
      <c r="H7" s="115">
        <v>3.5810810810810811</v>
      </c>
    </row>
    <row r="8" spans="2:11" ht="13.5" x14ac:dyDescent="0.25">
      <c r="B8" s="117" t="s">
        <v>112</v>
      </c>
      <c r="C8" s="119">
        <v>52</v>
      </c>
      <c r="D8" s="115">
        <v>5.5793991416309012</v>
      </c>
      <c r="E8" s="119">
        <v>11</v>
      </c>
      <c r="F8" s="115">
        <v>2.0072992700729926</v>
      </c>
      <c r="G8" s="120">
        <v>63</v>
      </c>
      <c r="H8" s="115">
        <v>4.256756756756757</v>
      </c>
    </row>
    <row r="9" spans="2:11" ht="13.5" x14ac:dyDescent="0.25">
      <c r="B9" s="117" t="s">
        <v>113</v>
      </c>
      <c r="C9" s="119">
        <v>37</v>
      </c>
      <c r="D9" s="115">
        <v>3.969957081545064</v>
      </c>
      <c r="E9" s="119">
        <v>7</v>
      </c>
      <c r="F9" s="115">
        <v>1.2773722627737227</v>
      </c>
      <c r="G9" s="120">
        <v>44</v>
      </c>
      <c r="H9" s="115">
        <v>2.9729729729729732</v>
      </c>
    </row>
    <row r="10" spans="2:11" ht="13.5" x14ac:dyDescent="0.25">
      <c r="B10" s="117" t="s">
        <v>114</v>
      </c>
      <c r="C10" s="119">
        <v>4</v>
      </c>
      <c r="D10" s="115">
        <v>0.42918454935622319</v>
      </c>
      <c r="E10" s="119">
        <v>1</v>
      </c>
      <c r="F10" s="115">
        <v>0.18248175182481752</v>
      </c>
      <c r="G10" s="120">
        <v>5</v>
      </c>
      <c r="H10" s="115">
        <v>0.33783783783783783</v>
      </c>
    </row>
    <row r="11" spans="2:11" ht="13.5" x14ac:dyDescent="0.25">
      <c r="B11" s="113" t="s">
        <v>26</v>
      </c>
      <c r="C11" s="114">
        <v>157</v>
      </c>
      <c r="D11" s="115">
        <v>16.845493562231759</v>
      </c>
      <c r="E11" s="114">
        <v>150</v>
      </c>
      <c r="F11" s="115">
        <v>27.372262773722628</v>
      </c>
      <c r="G11" s="116">
        <v>307</v>
      </c>
      <c r="H11" s="115">
        <v>20.743243243243242</v>
      </c>
    </row>
    <row r="12" spans="2:11" ht="13.5" x14ac:dyDescent="0.25">
      <c r="B12" s="113" t="s">
        <v>115</v>
      </c>
      <c r="C12" s="114">
        <v>129</v>
      </c>
      <c r="D12" s="115">
        <v>13.841201716738198</v>
      </c>
      <c r="E12" s="114">
        <v>114</v>
      </c>
      <c r="F12" s="115">
        <v>20.802919708029197</v>
      </c>
      <c r="G12" s="116">
        <v>243</v>
      </c>
      <c r="H12" s="115">
        <v>16.418918918918919</v>
      </c>
    </row>
    <row r="13" spans="2:11" ht="13.5" x14ac:dyDescent="0.25">
      <c r="B13" s="117" t="s">
        <v>110</v>
      </c>
      <c r="C13" s="114"/>
      <c r="D13" s="121"/>
      <c r="E13" s="114"/>
      <c r="F13" s="121"/>
      <c r="G13" s="116"/>
      <c r="H13" s="121"/>
    </row>
    <row r="14" spans="2:11" ht="13.5" x14ac:dyDescent="0.25">
      <c r="B14" s="117" t="s">
        <v>116</v>
      </c>
      <c r="C14" s="119">
        <v>124</v>
      </c>
      <c r="D14" s="115">
        <v>13.304721030042918</v>
      </c>
      <c r="E14" s="119">
        <v>110</v>
      </c>
      <c r="F14" s="115">
        <v>20.072992700729927</v>
      </c>
      <c r="G14" s="120">
        <v>234</v>
      </c>
      <c r="H14" s="115">
        <v>15.810810810810811</v>
      </c>
    </row>
    <row r="15" spans="2:11" ht="13.5" x14ac:dyDescent="0.25">
      <c r="B15" s="117" t="s">
        <v>117</v>
      </c>
      <c r="C15" s="119">
        <v>5</v>
      </c>
      <c r="D15" s="115">
        <v>0.53648068669527893</v>
      </c>
      <c r="E15" s="119">
        <v>4</v>
      </c>
      <c r="F15" s="115">
        <v>0.72992700729927007</v>
      </c>
      <c r="G15" s="120">
        <v>9</v>
      </c>
      <c r="H15" s="115">
        <v>0.60810810810810811</v>
      </c>
    </row>
    <row r="16" spans="2:11" ht="13.5" x14ac:dyDescent="0.25">
      <c r="B16" s="113" t="s">
        <v>27</v>
      </c>
      <c r="C16" s="114">
        <v>89</v>
      </c>
      <c r="D16" s="115">
        <v>9.5493562231759661</v>
      </c>
      <c r="E16" s="114">
        <v>37</v>
      </c>
      <c r="F16" s="115">
        <v>6.7518248175182478</v>
      </c>
      <c r="G16" s="116">
        <v>126</v>
      </c>
      <c r="H16" s="115">
        <v>8.513513513513514</v>
      </c>
    </row>
    <row r="17" spans="2:8" ht="13.5" x14ac:dyDescent="0.25">
      <c r="B17" s="113" t="s">
        <v>118</v>
      </c>
      <c r="C17" s="114">
        <v>92</v>
      </c>
      <c r="D17" s="115">
        <v>9.8712446351931327</v>
      </c>
      <c r="E17" s="114">
        <v>26</v>
      </c>
      <c r="F17" s="115">
        <v>4.7445255474452548</v>
      </c>
      <c r="G17" s="116">
        <v>118</v>
      </c>
      <c r="H17" s="115">
        <v>7.9729729729729737</v>
      </c>
    </row>
    <row r="18" spans="2:8" ht="13.5" x14ac:dyDescent="0.25">
      <c r="B18" s="113" t="s">
        <v>119</v>
      </c>
      <c r="C18" s="114">
        <v>32</v>
      </c>
      <c r="D18" s="115">
        <v>3.4334763948497855</v>
      </c>
      <c r="E18" s="114">
        <v>11</v>
      </c>
      <c r="F18" s="115">
        <v>2.0072992700729926</v>
      </c>
      <c r="G18" s="116">
        <v>43</v>
      </c>
      <c r="H18" s="115">
        <v>2.9054054054054057</v>
      </c>
    </row>
    <row r="19" spans="2:8" ht="13.5" x14ac:dyDescent="0.25">
      <c r="B19" s="113" t="s">
        <v>120</v>
      </c>
      <c r="C19" s="114">
        <v>29</v>
      </c>
      <c r="D19" s="115">
        <v>3.1115879828326181</v>
      </c>
      <c r="E19" s="114">
        <v>8</v>
      </c>
      <c r="F19" s="115">
        <v>1.4598540145985401</v>
      </c>
      <c r="G19" s="116">
        <v>37</v>
      </c>
      <c r="H19" s="115">
        <v>2.5</v>
      </c>
    </row>
    <row r="20" spans="2:8" ht="13.5" x14ac:dyDescent="0.25">
      <c r="B20" s="113" t="s">
        <v>121</v>
      </c>
      <c r="C20" s="114">
        <v>14</v>
      </c>
      <c r="D20" s="115">
        <v>1.502145922746781</v>
      </c>
      <c r="E20" s="114">
        <v>10</v>
      </c>
      <c r="F20" s="115">
        <v>1.824817518248175</v>
      </c>
      <c r="G20" s="116">
        <v>24</v>
      </c>
      <c r="H20" s="115">
        <v>1.6216216216216217</v>
      </c>
    </row>
    <row r="21" spans="2:8" ht="13.5" x14ac:dyDescent="0.25">
      <c r="B21" s="113" t="s">
        <v>122</v>
      </c>
      <c r="C21" s="114">
        <v>20</v>
      </c>
      <c r="D21" s="115">
        <v>2.1459227467811157</v>
      </c>
      <c r="E21" s="114">
        <v>13</v>
      </c>
      <c r="F21" s="115">
        <v>2.3722627737226274</v>
      </c>
      <c r="G21" s="116">
        <v>33</v>
      </c>
      <c r="H21" s="115">
        <v>2.2297297297297298</v>
      </c>
    </row>
    <row r="22" spans="2:8" ht="13.5" x14ac:dyDescent="0.25">
      <c r="B22" s="113" t="s">
        <v>123</v>
      </c>
      <c r="C22" s="114">
        <v>41</v>
      </c>
      <c r="D22" s="115">
        <v>4.3991416309012878</v>
      </c>
      <c r="E22" s="114">
        <v>33</v>
      </c>
      <c r="F22" s="115">
        <v>6.0218978102189782</v>
      </c>
      <c r="G22" s="116">
        <v>74</v>
      </c>
      <c r="H22" s="115">
        <v>5</v>
      </c>
    </row>
    <row r="23" spans="2:8" ht="13.5" x14ac:dyDescent="0.25">
      <c r="B23" s="113" t="s">
        <v>24</v>
      </c>
      <c r="C23" s="114">
        <v>28</v>
      </c>
      <c r="D23" s="115">
        <v>3.0042918454935621</v>
      </c>
      <c r="E23" s="114">
        <v>1</v>
      </c>
      <c r="F23" s="115">
        <v>0.18248175182481752</v>
      </c>
      <c r="G23" s="116">
        <v>29</v>
      </c>
      <c r="H23" s="115">
        <v>1.9594594594594597</v>
      </c>
    </row>
    <row r="24" spans="2:8" ht="13.5" x14ac:dyDescent="0.25">
      <c r="B24" s="113" t="s">
        <v>124</v>
      </c>
      <c r="C24" s="114">
        <v>7</v>
      </c>
      <c r="D24" s="115">
        <v>0.75107296137339052</v>
      </c>
      <c r="E24" s="114">
        <v>4</v>
      </c>
      <c r="F24" s="115">
        <v>0.72992700729927007</v>
      </c>
      <c r="G24" s="116">
        <v>11</v>
      </c>
      <c r="H24" s="115">
        <v>0.74324324324324331</v>
      </c>
    </row>
    <row r="25" spans="2:8" ht="13.5" x14ac:dyDescent="0.25">
      <c r="B25" s="113" t="s">
        <v>23</v>
      </c>
      <c r="C25" s="114">
        <v>3</v>
      </c>
      <c r="D25" s="115">
        <v>0.32188841201716739</v>
      </c>
      <c r="E25" s="114">
        <v>2</v>
      </c>
      <c r="F25" s="115">
        <v>0.36496350364963503</v>
      </c>
      <c r="G25" s="116">
        <v>5</v>
      </c>
      <c r="H25" s="115">
        <v>0.33783783783783783</v>
      </c>
    </row>
    <row r="26" spans="2:8" ht="13.5" x14ac:dyDescent="0.25">
      <c r="B26" s="113" t="s">
        <v>125</v>
      </c>
      <c r="C26" s="114">
        <v>9</v>
      </c>
      <c r="D26" s="115">
        <v>0.96566523605150223</v>
      </c>
      <c r="E26" s="114">
        <v>4</v>
      </c>
      <c r="F26" s="115">
        <v>0.72992700729927007</v>
      </c>
      <c r="G26" s="116">
        <v>13</v>
      </c>
      <c r="H26" s="115">
        <v>0.8783783783783784</v>
      </c>
    </row>
    <row r="27" spans="2:8" ht="13.5" x14ac:dyDescent="0.25">
      <c r="B27" s="113" t="s">
        <v>126</v>
      </c>
      <c r="C27" s="114">
        <v>56</v>
      </c>
      <c r="D27" s="115">
        <v>6.0085836909871242</v>
      </c>
      <c r="E27" s="114">
        <v>34</v>
      </c>
      <c r="F27" s="115">
        <v>6.2043795620437958</v>
      </c>
      <c r="G27" s="116">
        <v>90</v>
      </c>
      <c r="H27" s="115">
        <v>6.0810810810810816</v>
      </c>
    </row>
    <row r="28" spans="2:8" ht="13.5" x14ac:dyDescent="0.25">
      <c r="B28" s="113" t="s">
        <v>127</v>
      </c>
      <c r="C28" s="114">
        <v>49</v>
      </c>
      <c r="D28" s="115">
        <v>5.2575107296137338</v>
      </c>
      <c r="E28" s="114">
        <v>2</v>
      </c>
      <c r="F28" s="115">
        <v>0.36496350364963503</v>
      </c>
      <c r="G28" s="116">
        <v>51</v>
      </c>
      <c r="H28" s="115">
        <v>3.4459459459459461</v>
      </c>
    </row>
    <row r="29" spans="2:8" ht="13.5" x14ac:dyDescent="0.25">
      <c r="B29" s="122" t="s">
        <v>130</v>
      </c>
      <c r="C29" s="123">
        <v>886</v>
      </c>
      <c r="D29" s="124">
        <v>95.064377682403432</v>
      </c>
      <c r="E29" s="123">
        <v>483</v>
      </c>
      <c r="F29" s="124">
        <v>88.138686131386862</v>
      </c>
      <c r="G29" s="125">
        <v>1369</v>
      </c>
      <c r="H29" s="124">
        <v>92.5</v>
      </c>
    </row>
    <row r="30" spans="2:8" ht="13.5" x14ac:dyDescent="0.25">
      <c r="B30" s="126" t="s">
        <v>128</v>
      </c>
      <c r="C30" s="127">
        <v>46</v>
      </c>
      <c r="D30" s="128">
        <v>4.9356223175965663</v>
      </c>
      <c r="E30" s="127">
        <v>65</v>
      </c>
      <c r="F30" s="128">
        <v>11.861313868613138</v>
      </c>
      <c r="G30" s="129">
        <v>111</v>
      </c>
      <c r="H30" s="128">
        <v>7.5</v>
      </c>
    </row>
    <row r="31" spans="2:8" ht="14.25" thickBot="1" x14ac:dyDescent="0.3">
      <c r="B31" s="108" t="s">
        <v>129</v>
      </c>
      <c r="C31" s="109">
        <v>932</v>
      </c>
      <c r="D31" s="110">
        <v>100</v>
      </c>
      <c r="E31" s="109">
        <v>548</v>
      </c>
      <c r="F31" s="110">
        <v>100</v>
      </c>
      <c r="G31" s="111">
        <v>1480</v>
      </c>
      <c r="H31" s="110">
        <v>100</v>
      </c>
    </row>
    <row r="32" spans="2:8" ht="26.25" customHeight="1" x14ac:dyDescent="0.2">
      <c r="B32" s="351" t="s">
        <v>305</v>
      </c>
      <c r="C32" s="351"/>
      <c r="D32" s="351"/>
      <c r="E32" s="351"/>
      <c r="F32" s="351"/>
      <c r="G32" s="351"/>
      <c r="H32" s="351"/>
    </row>
  </sheetData>
  <mergeCells count="6">
    <mergeCell ref="B32:H32"/>
    <mergeCell ref="B2:H2"/>
    <mergeCell ref="C3:D3"/>
    <mergeCell ref="E3:F3"/>
    <mergeCell ref="G3:H3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H27" sqref="H27"/>
    </sheetView>
  </sheetViews>
  <sheetFormatPr defaultRowHeight="15" x14ac:dyDescent="0.25"/>
  <cols>
    <col min="2" max="2" width="12.28515625" customWidth="1"/>
    <col min="3" max="8" width="11" customWidth="1"/>
  </cols>
  <sheetData>
    <row r="1" spans="2:8" ht="40.5" customHeight="1" x14ac:dyDescent="0.25">
      <c r="B1" s="343" t="s">
        <v>306</v>
      </c>
      <c r="C1" s="343"/>
      <c r="D1" s="343"/>
      <c r="E1" s="343"/>
      <c r="F1" s="343"/>
      <c r="G1" s="343"/>
      <c r="H1" s="343"/>
    </row>
    <row r="2" spans="2:8" x14ac:dyDescent="0.25">
      <c r="B2" s="355" t="s">
        <v>223</v>
      </c>
      <c r="C2" s="308" t="s">
        <v>45</v>
      </c>
      <c r="D2" s="308"/>
      <c r="E2" s="308"/>
      <c r="F2" s="308" t="s">
        <v>46</v>
      </c>
      <c r="G2" s="308"/>
      <c r="H2" s="308"/>
    </row>
    <row r="3" spans="2:8" x14ac:dyDescent="0.25">
      <c r="B3" s="356"/>
      <c r="C3" s="199" t="s">
        <v>224</v>
      </c>
      <c r="D3" s="199" t="s">
        <v>225</v>
      </c>
      <c r="E3" s="199" t="s">
        <v>15</v>
      </c>
      <c r="F3" s="199" t="s">
        <v>224</v>
      </c>
      <c r="G3" s="199" t="s">
        <v>225</v>
      </c>
      <c r="H3" s="199" t="s">
        <v>15</v>
      </c>
    </row>
    <row r="4" spans="2:8" x14ac:dyDescent="0.25">
      <c r="B4" s="200" t="s">
        <v>226</v>
      </c>
      <c r="C4" s="215">
        <v>0</v>
      </c>
      <c r="D4" s="215">
        <v>0</v>
      </c>
      <c r="E4" s="215">
        <v>0</v>
      </c>
      <c r="F4" s="215">
        <v>16</v>
      </c>
      <c r="G4" s="215">
        <v>8</v>
      </c>
      <c r="H4" s="215">
        <v>24</v>
      </c>
    </row>
    <row r="5" spans="2:8" x14ac:dyDescent="0.25">
      <c r="B5" s="211" t="s">
        <v>227</v>
      </c>
      <c r="C5" s="216">
        <v>0</v>
      </c>
      <c r="D5" s="216">
        <v>0</v>
      </c>
      <c r="E5" s="216">
        <v>0</v>
      </c>
      <c r="F5" s="216">
        <v>14</v>
      </c>
      <c r="G5" s="216">
        <v>13</v>
      </c>
      <c r="H5" s="216">
        <v>27</v>
      </c>
    </row>
    <row r="6" spans="2:8" x14ac:dyDescent="0.25">
      <c r="B6" s="200" t="s">
        <v>228</v>
      </c>
      <c r="C6" s="215">
        <v>0</v>
      </c>
      <c r="D6" s="215">
        <v>0</v>
      </c>
      <c r="E6" s="215">
        <v>0</v>
      </c>
      <c r="F6" s="215">
        <v>21</v>
      </c>
      <c r="G6" s="215">
        <v>26</v>
      </c>
      <c r="H6" s="215">
        <v>47</v>
      </c>
    </row>
    <row r="7" spans="2:8" x14ac:dyDescent="0.25">
      <c r="B7" s="211" t="s">
        <v>229</v>
      </c>
      <c r="C7" s="216">
        <v>1</v>
      </c>
      <c r="D7" s="216">
        <v>1</v>
      </c>
      <c r="E7" s="216">
        <v>2</v>
      </c>
      <c r="F7" s="216">
        <v>54</v>
      </c>
      <c r="G7" s="216">
        <v>31</v>
      </c>
      <c r="H7" s="216">
        <v>85</v>
      </c>
    </row>
    <row r="8" spans="2:8" x14ac:dyDescent="0.25">
      <c r="B8" s="200" t="s">
        <v>230</v>
      </c>
      <c r="C8" s="215">
        <v>3</v>
      </c>
      <c r="D8" s="215">
        <v>0</v>
      </c>
      <c r="E8" s="215">
        <v>3</v>
      </c>
      <c r="F8" s="215">
        <v>106</v>
      </c>
      <c r="G8" s="215">
        <v>57</v>
      </c>
      <c r="H8" s="215">
        <v>163</v>
      </c>
    </row>
    <row r="9" spans="2:8" x14ac:dyDescent="0.25">
      <c r="B9" s="211" t="s">
        <v>231</v>
      </c>
      <c r="C9" s="216">
        <v>5</v>
      </c>
      <c r="D9" s="216">
        <v>1</v>
      </c>
      <c r="E9" s="216">
        <v>6</v>
      </c>
      <c r="F9" s="216">
        <v>124</v>
      </c>
      <c r="G9" s="216">
        <v>69</v>
      </c>
      <c r="H9" s="216">
        <v>193</v>
      </c>
    </row>
    <row r="10" spans="2:8" x14ac:dyDescent="0.25">
      <c r="B10" s="200" t="s">
        <v>232</v>
      </c>
      <c r="C10" s="217">
        <v>0</v>
      </c>
      <c r="D10" s="217">
        <v>1</v>
      </c>
      <c r="E10" s="217">
        <v>1</v>
      </c>
      <c r="F10" s="217">
        <v>109</v>
      </c>
      <c r="G10" s="217">
        <v>80</v>
      </c>
      <c r="H10" s="217">
        <v>189</v>
      </c>
    </row>
    <row r="11" spans="2:8" x14ac:dyDescent="0.25">
      <c r="B11" s="211" t="s">
        <v>233</v>
      </c>
      <c r="C11" s="216">
        <v>8</v>
      </c>
      <c r="D11" s="216">
        <v>3</v>
      </c>
      <c r="E11" s="216">
        <v>11</v>
      </c>
      <c r="F11" s="216">
        <v>241</v>
      </c>
      <c r="G11" s="216">
        <v>208</v>
      </c>
      <c r="H11" s="216">
        <v>449</v>
      </c>
    </row>
    <row r="12" spans="2:8" x14ac:dyDescent="0.25">
      <c r="B12" s="200" t="s">
        <v>234</v>
      </c>
      <c r="C12" s="218">
        <v>5</v>
      </c>
      <c r="D12" s="218">
        <v>0</v>
      </c>
      <c r="E12" s="218">
        <v>5</v>
      </c>
      <c r="F12" s="218">
        <v>148</v>
      </c>
      <c r="G12" s="218">
        <v>111</v>
      </c>
      <c r="H12" s="218">
        <v>259</v>
      </c>
    </row>
    <row r="13" spans="2:8" x14ac:dyDescent="0.25">
      <c r="B13" s="211" t="s">
        <v>235</v>
      </c>
      <c r="C13" s="216">
        <v>0</v>
      </c>
      <c r="D13" s="216">
        <v>0</v>
      </c>
      <c r="E13" s="216">
        <v>0</v>
      </c>
      <c r="F13" s="216">
        <v>53</v>
      </c>
      <c r="G13" s="216">
        <v>39</v>
      </c>
      <c r="H13" s="216">
        <v>92</v>
      </c>
    </row>
    <row r="14" spans="2:8" x14ac:dyDescent="0.25">
      <c r="B14" s="200" t="s">
        <v>236</v>
      </c>
      <c r="C14" s="81">
        <v>4</v>
      </c>
      <c r="D14" s="81">
        <v>0</v>
      </c>
      <c r="E14" s="81">
        <v>4</v>
      </c>
      <c r="F14" s="81">
        <v>47</v>
      </c>
      <c r="G14" s="81">
        <v>25</v>
      </c>
      <c r="H14" s="81">
        <v>72</v>
      </c>
    </row>
    <row r="15" spans="2:8" x14ac:dyDescent="0.25">
      <c r="B15" s="211" t="s">
        <v>237</v>
      </c>
      <c r="C15" s="216">
        <v>3</v>
      </c>
      <c r="D15" s="216">
        <v>2</v>
      </c>
      <c r="E15" s="216">
        <v>5</v>
      </c>
      <c r="F15" s="216">
        <v>106</v>
      </c>
      <c r="G15" s="216">
        <v>60</v>
      </c>
      <c r="H15" s="216">
        <v>166</v>
      </c>
    </row>
    <row r="16" spans="2:8" x14ac:dyDescent="0.25">
      <c r="B16" s="143" t="s">
        <v>238</v>
      </c>
      <c r="C16" s="218">
        <v>0</v>
      </c>
      <c r="D16" s="218">
        <v>0</v>
      </c>
      <c r="E16" s="218">
        <v>0</v>
      </c>
      <c r="F16" s="218">
        <v>5</v>
      </c>
      <c r="G16" s="218">
        <v>9</v>
      </c>
      <c r="H16" s="218">
        <v>14</v>
      </c>
    </row>
    <row r="17" spans="2:8" x14ac:dyDescent="0.25">
      <c r="B17" s="212" t="s">
        <v>136</v>
      </c>
      <c r="C17" s="213">
        <v>29</v>
      </c>
      <c r="D17" s="213">
        <v>8</v>
      </c>
      <c r="E17" s="213">
        <v>37</v>
      </c>
      <c r="F17" s="214">
        <v>1044</v>
      </c>
      <c r="G17" s="213">
        <v>736</v>
      </c>
      <c r="H17" s="214">
        <v>1780</v>
      </c>
    </row>
    <row r="18" spans="2:8" ht="27" customHeight="1" x14ac:dyDescent="0.25">
      <c r="B18" s="357" t="s">
        <v>307</v>
      </c>
      <c r="C18" s="357"/>
      <c r="D18" s="357"/>
      <c r="E18" s="357"/>
      <c r="F18" s="357"/>
      <c r="G18" s="357"/>
      <c r="H18" s="357"/>
    </row>
    <row r="19" spans="2:8" x14ac:dyDescent="0.25">
      <c r="B19" s="276"/>
    </row>
  </sheetData>
  <mergeCells count="5">
    <mergeCell ref="B2:B3"/>
    <mergeCell ref="C2:E2"/>
    <mergeCell ref="F2:H2"/>
    <mergeCell ref="B1:H1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C22" sqref="C22"/>
    </sheetView>
  </sheetViews>
  <sheetFormatPr defaultRowHeight="13.5" x14ac:dyDescent="0.25"/>
  <cols>
    <col min="1" max="1" width="9.140625" style="78"/>
    <col min="2" max="2" width="17.42578125" style="78" customWidth="1"/>
    <col min="3" max="10" width="8.85546875" style="78" customWidth="1"/>
    <col min="11" max="16384" width="9.140625" style="78"/>
  </cols>
  <sheetData>
    <row r="2" spans="2:10" x14ac:dyDescent="0.25">
      <c r="B2" s="358" t="s">
        <v>313</v>
      </c>
      <c r="C2" s="358"/>
      <c r="D2" s="358"/>
      <c r="E2" s="358"/>
      <c r="F2" s="358"/>
      <c r="G2" s="358"/>
      <c r="H2" s="358"/>
      <c r="I2" s="358"/>
      <c r="J2" s="358"/>
    </row>
    <row r="3" spans="2:10" ht="15" customHeight="1" x14ac:dyDescent="0.25">
      <c r="B3" s="359" t="s">
        <v>310</v>
      </c>
      <c r="C3" s="362" t="s">
        <v>311</v>
      </c>
      <c r="D3" s="362"/>
      <c r="E3" s="362"/>
      <c r="F3" s="362"/>
      <c r="G3" s="362" t="s">
        <v>312</v>
      </c>
      <c r="H3" s="362"/>
      <c r="I3" s="362"/>
      <c r="J3" s="362"/>
    </row>
    <row r="4" spans="2:10" x14ac:dyDescent="0.25">
      <c r="B4" s="360"/>
      <c r="C4" s="293" t="s">
        <v>224</v>
      </c>
      <c r="D4" s="293" t="s">
        <v>225</v>
      </c>
      <c r="E4" s="363" t="s">
        <v>15</v>
      </c>
      <c r="F4" s="363"/>
      <c r="G4" s="293" t="s">
        <v>224</v>
      </c>
      <c r="H4" s="293" t="s">
        <v>225</v>
      </c>
      <c r="I4" s="363" t="s">
        <v>15</v>
      </c>
      <c r="J4" s="363"/>
    </row>
    <row r="5" spans="2:10" x14ac:dyDescent="0.25">
      <c r="B5" s="361"/>
      <c r="C5" s="293" t="s">
        <v>137</v>
      </c>
      <c r="D5" s="293" t="s">
        <v>137</v>
      </c>
      <c r="E5" s="293" t="s">
        <v>137</v>
      </c>
      <c r="F5" s="293" t="s">
        <v>21</v>
      </c>
      <c r="G5" s="293" t="s">
        <v>137</v>
      </c>
      <c r="H5" s="293" t="s">
        <v>137</v>
      </c>
      <c r="I5" s="293" t="s">
        <v>137</v>
      </c>
      <c r="J5" s="293" t="s">
        <v>21</v>
      </c>
    </row>
    <row r="6" spans="2:10" x14ac:dyDescent="0.25">
      <c r="B6" s="294" t="s">
        <v>254</v>
      </c>
      <c r="C6" s="295">
        <v>24</v>
      </c>
      <c r="D6" s="295">
        <v>1</v>
      </c>
      <c r="E6" s="295">
        <v>25</v>
      </c>
      <c r="F6" s="296">
        <v>67.567567567567565</v>
      </c>
      <c r="G6" s="295">
        <v>761</v>
      </c>
      <c r="H6" s="295">
        <v>317</v>
      </c>
      <c r="I6" s="295">
        <v>1078</v>
      </c>
      <c r="J6" s="296">
        <v>60.561797752808985</v>
      </c>
    </row>
    <row r="7" spans="2:10" x14ac:dyDescent="0.25">
      <c r="B7" s="294" t="s">
        <v>257</v>
      </c>
      <c r="C7" s="295">
        <v>4</v>
      </c>
      <c r="D7" s="295">
        <v>5</v>
      </c>
      <c r="E7" s="295">
        <v>9</v>
      </c>
      <c r="F7" s="296">
        <v>24.324324324324326</v>
      </c>
      <c r="G7" s="295">
        <v>234</v>
      </c>
      <c r="H7" s="295">
        <v>355</v>
      </c>
      <c r="I7" s="295">
        <v>589</v>
      </c>
      <c r="J7" s="296">
        <v>33.08988764044944</v>
      </c>
    </row>
    <row r="8" spans="2:10" x14ac:dyDescent="0.25">
      <c r="B8" s="294" t="s">
        <v>256</v>
      </c>
      <c r="C8" s="295">
        <v>1</v>
      </c>
      <c r="D8" s="295">
        <v>2</v>
      </c>
      <c r="E8" s="295">
        <v>3</v>
      </c>
      <c r="F8" s="296">
        <v>8.1081081081081088</v>
      </c>
      <c r="G8" s="295">
        <v>49</v>
      </c>
      <c r="H8" s="295">
        <v>64</v>
      </c>
      <c r="I8" s="295">
        <v>113</v>
      </c>
      <c r="J8" s="296">
        <v>6.3483146067415728</v>
      </c>
    </row>
    <row r="9" spans="2:10" x14ac:dyDescent="0.25">
      <c r="B9" s="297" t="s">
        <v>15</v>
      </c>
      <c r="C9" s="297">
        <f>SUM(C6:C8)</f>
        <v>29</v>
      </c>
      <c r="D9" s="297">
        <f>SUM(D6:D8)</f>
        <v>8</v>
      </c>
      <c r="E9" s="297">
        <f>SUM(E6:E8)</f>
        <v>37</v>
      </c>
      <c r="F9" s="298">
        <f t="shared" ref="F9" si="0">+E9/E$9*100</f>
        <v>100</v>
      </c>
      <c r="G9" s="299">
        <f>SUM(G6:G8)</f>
        <v>1044</v>
      </c>
      <c r="H9" s="297">
        <f>SUM(H6:H8)</f>
        <v>736</v>
      </c>
      <c r="I9" s="299">
        <f>SUM(I6:I8)</f>
        <v>1780</v>
      </c>
      <c r="J9" s="298">
        <f t="shared" ref="J9" si="1">+I9/I$9*100</f>
        <v>100</v>
      </c>
    </row>
    <row r="10" spans="2:10" x14ac:dyDescent="0.25">
      <c r="B10" s="300"/>
      <c r="E10" s="301"/>
      <c r="F10" s="301"/>
      <c r="G10" s="301"/>
      <c r="I10" s="301"/>
      <c r="J10" s="301"/>
    </row>
  </sheetData>
  <mergeCells count="6">
    <mergeCell ref="B2:J2"/>
    <mergeCell ref="B3:B5"/>
    <mergeCell ref="C3:F3"/>
    <mergeCell ref="G3:J3"/>
    <mergeCell ref="E4:F4"/>
    <mergeCell ref="I4:J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5"/>
  <sheetViews>
    <sheetView workbookViewId="0">
      <selection activeCell="A4" sqref="A1:A1048576"/>
    </sheetView>
  </sheetViews>
  <sheetFormatPr defaultRowHeight="13.5" x14ac:dyDescent="0.25"/>
  <cols>
    <col min="1" max="1" width="9.140625" style="78"/>
    <col min="2" max="8" width="10.42578125" style="78" customWidth="1"/>
    <col min="9" max="16384" width="9.140625" style="78"/>
  </cols>
  <sheetData>
    <row r="1" spans="2:11" ht="45.75" customHeight="1" x14ac:dyDescent="0.25">
      <c r="B1" s="364" t="s">
        <v>308</v>
      </c>
      <c r="C1" s="364"/>
      <c r="D1" s="364"/>
      <c r="E1" s="364"/>
      <c r="F1" s="364"/>
      <c r="G1" s="364"/>
      <c r="H1" s="364"/>
    </row>
    <row r="2" spans="2:11" ht="15" x14ac:dyDescent="0.25">
      <c r="B2" s="365" t="s">
        <v>35</v>
      </c>
      <c r="C2" s="367" t="s">
        <v>254</v>
      </c>
      <c r="D2" s="367"/>
      <c r="E2" s="367" t="s">
        <v>257</v>
      </c>
      <c r="F2" s="367" t="s">
        <v>257</v>
      </c>
      <c r="G2" s="367" t="s">
        <v>256</v>
      </c>
      <c r="H2" s="367" t="s">
        <v>256</v>
      </c>
      <c r="K2"/>
    </row>
    <row r="3" spans="2:11" x14ac:dyDescent="0.25">
      <c r="B3" s="366"/>
      <c r="C3" s="237" t="s">
        <v>45</v>
      </c>
      <c r="D3" s="237" t="s">
        <v>46</v>
      </c>
      <c r="E3" s="237" t="s">
        <v>45</v>
      </c>
      <c r="F3" s="237" t="s">
        <v>46</v>
      </c>
      <c r="G3" s="237" t="s">
        <v>45</v>
      </c>
      <c r="H3" s="237" t="s">
        <v>46</v>
      </c>
      <c r="K3" s="292"/>
    </row>
    <row r="4" spans="2:11" x14ac:dyDescent="0.25">
      <c r="B4" s="238" t="s">
        <v>258</v>
      </c>
      <c r="C4" s="239">
        <v>0</v>
      </c>
      <c r="D4" s="239">
        <v>0</v>
      </c>
      <c r="E4" s="239">
        <v>0</v>
      </c>
      <c r="F4" s="239">
        <v>15</v>
      </c>
      <c r="G4" s="239">
        <v>0</v>
      </c>
      <c r="H4" s="239">
        <v>2</v>
      </c>
      <c r="K4" s="292"/>
    </row>
    <row r="5" spans="2:11" x14ac:dyDescent="0.25">
      <c r="B5" s="211" t="s">
        <v>259</v>
      </c>
      <c r="C5" s="216">
        <v>0</v>
      </c>
      <c r="D5" s="216">
        <v>2</v>
      </c>
      <c r="E5" s="216">
        <v>0</v>
      </c>
      <c r="F5" s="216">
        <v>29</v>
      </c>
      <c r="G5" s="216">
        <v>0</v>
      </c>
      <c r="H5" s="216">
        <v>3</v>
      </c>
    </row>
    <row r="6" spans="2:11" x14ac:dyDescent="0.25">
      <c r="B6" s="200" t="s">
        <v>251</v>
      </c>
      <c r="C6" s="215">
        <v>0</v>
      </c>
      <c r="D6" s="215">
        <v>7</v>
      </c>
      <c r="E6" s="215">
        <v>0</v>
      </c>
      <c r="F6" s="215">
        <v>32</v>
      </c>
      <c r="G6" s="215">
        <v>0</v>
      </c>
      <c r="H6" s="215">
        <v>8</v>
      </c>
    </row>
    <row r="7" spans="2:11" x14ac:dyDescent="0.25">
      <c r="B7" s="211" t="s">
        <v>260</v>
      </c>
      <c r="C7" s="216">
        <v>2</v>
      </c>
      <c r="D7" s="216">
        <v>93</v>
      </c>
      <c r="E7" s="216">
        <v>2</v>
      </c>
      <c r="F7" s="216">
        <v>95</v>
      </c>
      <c r="G7" s="216">
        <v>0</v>
      </c>
      <c r="H7" s="216">
        <v>7</v>
      </c>
    </row>
    <row r="8" spans="2:11" x14ac:dyDescent="0.25">
      <c r="B8" s="200" t="s">
        <v>261</v>
      </c>
      <c r="C8" s="215">
        <v>6</v>
      </c>
      <c r="D8" s="215">
        <v>157</v>
      </c>
      <c r="E8" s="215">
        <v>1</v>
      </c>
      <c r="F8" s="215">
        <v>84</v>
      </c>
      <c r="G8" s="215">
        <v>0</v>
      </c>
      <c r="H8" s="215">
        <v>5</v>
      </c>
    </row>
    <row r="9" spans="2:11" x14ac:dyDescent="0.25">
      <c r="B9" s="211" t="s">
        <v>244</v>
      </c>
      <c r="C9" s="216">
        <v>0</v>
      </c>
      <c r="D9" s="216">
        <v>132</v>
      </c>
      <c r="E9" s="216">
        <v>1</v>
      </c>
      <c r="F9" s="216">
        <v>56</v>
      </c>
      <c r="G9" s="216">
        <v>0</v>
      </c>
      <c r="H9" s="216">
        <v>1</v>
      </c>
    </row>
    <row r="10" spans="2:11" x14ac:dyDescent="0.25">
      <c r="B10" s="200" t="s">
        <v>262</v>
      </c>
      <c r="C10" s="81">
        <v>2</v>
      </c>
      <c r="D10" s="81">
        <v>128</v>
      </c>
      <c r="E10" s="81">
        <v>1</v>
      </c>
      <c r="F10" s="81">
        <v>45</v>
      </c>
      <c r="G10" s="81">
        <v>0</v>
      </c>
      <c r="H10" s="81">
        <v>1</v>
      </c>
    </row>
    <row r="11" spans="2:11" x14ac:dyDescent="0.25">
      <c r="B11" s="211" t="s">
        <v>263</v>
      </c>
      <c r="C11" s="216">
        <v>3</v>
      </c>
      <c r="D11" s="216">
        <v>106</v>
      </c>
      <c r="E11" s="216">
        <v>2</v>
      </c>
      <c r="F11" s="216">
        <v>35</v>
      </c>
      <c r="G11" s="216">
        <v>0</v>
      </c>
      <c r="H11" s="216">
        <v>7</v>
      </c>
    </row>
    <row r="12" spans="2:11" x14ac:dyDescent="0.25">
      <c r="B12" s="200" t="s">
        <v>264</v>
      </c>
      <c r="C12" s="81">
        <v>2</v>
      </c>
      <c r="D12" s="81">
        <v>89</v>
      </c>
      <c r="E12" s="81">
        <v>0</v>
      </c>
      <c r="F12" s="81">
        <v>32</v>
      </c>
      <c r="G12" s="81">
        <v>1</v>
      </c>
      <c r="H12" s="81">
        <v>6</v>
      </c>
    </row>
    <row r="13" spans="2:11" x14ac:dyDescent="0.25">
      <c r="B13" s="211" t="s">
        <v>265</v>
      </c>
      <c r="C13" s="216">
        <v>1</v>
      </c>
      <c r="D13" s="216">
        <v>92</v>
      </c>
      <c r="E13" s="216">
        <v>0</v>
      </c>
      <c r="F13" s="216">
        <v>34</v>
      </c>
      <c r="G13" s="216">
        <v>0</v>
      </c>
      <c r="H13" s="216">
        <v>10</v>
      </c>
    </row>
    <row r="14" spans="2:11" x14ac:dyDescent="0.25">
      <c r="B14" s="200" t="s">
        <v>266</v>
      </c>
      <c r="C14" s="81">
        <v>4</v>
      </c>
      <c r="D14" s="81">
        <v>81</v>
      </c>
      <c r="E14" s="81">
        <v>0</v>
      </c>
      <c r="F14" s="81">
        <v>39</v>
      </c>
      <c r="G14" s="81">
        <v>0</v>
      </c>
      <c r="H14" s="81">
        <v>3</v>
      </c>
    </row>
    <row r="15" spans="2:11" x14ac:dyDescent="0.25">
      <c r="B15" s="211" t="s">
        <v>247</v>
      </c>
      <c r="C15" s="216">
        <v>0</v>
      </c>
      <c r="D15" s="216">
        <v>58</v>
      </c>
      <c r="E15" s="216">
        <v>0</v>
      </c>
      <c r="F15" s="216">
        <v>23</v>
      </c>
      <c r="G15" s="216">
        <v>0</v>
      </c>
      <c r="H15" s="216">
        <v>11</v>
      </c>
    </row>
    <row r="16" spans="2:11" x14ac:dyDescent="0.25">
      <c r="B16" s="143" t="s">
        <v>248</v>
      </c>
      <c r="C16" s="81">
        <v>3</v>
      </c>
      <c r="D16" s="81">
        <v>47</v>
      </c>
      <c r="E16" s="81">
        <v>0</v>
      </c>
      <c r="F16" s="81">
        <v>17</v>
      </c>
      <c r="G16" s="81">
        <v>1</v>
      </c>
      <c r="H16" s="81">
        <v>8</v>
      </c>
    </row>
    <row r="17" spans="2:8" x14ac:dyDescent="0.25">
      <c r="B17" s="211" t="s">
        <v>267</v>
      </c>
      <c r="C17" s="216">
        <v>0</v>
      </c>
      <c r="D17" s="216">
        <v>18</v>
      </c>
      <c r="E17" s="216">
        <v>0</v>
      </c>
      <c r="F17" s="216">
        <v>13</v>
      </c>
      <c r="G17" s="216">
        <v>0</v>
      </c>
      <c r="H17" s="216">
        <v>10</v>
      </c>
    </row>
    <row r="18" spans="2:8" x14ac:dyDescent="0.25">
      <c r="B18" s="143" t="s">
        <v>268</v>
      </c>
      <c r="C18" s="81">
        <v>1</v>
      </c>
      <c r="D18" s="81">
        <v>23</v>
      </c>
      <c r="E18" s="81">
        <v>2</v>
      </c>
      <c r="F18" s="81">
        <v>15</v>
      </c>
      <c r="G18" s="81">
        <v>0</v>
      </c>
      <c r="H18" s="81">
        <v>14</v>
      </c>
    </row>
    <row r="19" spans="2:8" x14ac:dyDescent="0.25">
      <c r="B19" s="211" t="s">
        <v>269</v>
      </c>
      <c r="C19" s="216">
        <v>1</v>
      </c>
      <c r="D19" s="216">
        <v>21</v>
      </c>
      <c r="E19" s="216">
        <v>0</v>
      </c>
      <c r="F19" s="216">
        <v>6</v>
      </c>
      <c r="G19" s="216">
        <v>0</v>
      </c>
      <c r="H19" s="216">
        <v>9</v>
      </c>
    </row>
    <row r="20" spans="2:8" x14ac:dyDescent="0.25">
      <c r="B20" s="143" t="s">
        <v>270</v>
      </c>
      <c r="C20" s="81">
        <v>0</v>
      </c>
      <c r="D20" s="81">
        <v>11</v>
      </c>
      <c r="E20" s="81">
        <v>0</v>
      </c>
      <c r="F20" s="81">
        <v>9</v>
      </c>
      <c r="G20" s="81">
        <v>1</v>
      </c>
      <c r="H20" s="81">
        <v>5</v>
      </c>
    </row>
    <row r="21" spans="2:8" x14ac:dyDescent="0.25">
      <c r="B21" s="211" t="s">
        <v>271</v>
      </c>
      <c r="C21" s="216">
        <v>0</v>
      </c>
      <c r="D21" s="216">
        <v>7</v>
      </c>
      <c r="E21" s="216">
        <v>0</v>
      </c>
      <c r="F21" s="216">
        <v>0</v>
      </c>
      <c r="G21" s="216">
        <v>0</v>
      </c>
      <c r="H21" s="216">
        <v>2</v>
      </c>
    </row>
    <row r="22" spans="2:8" x14ac:dyDescent="0.25">
      <c r="B22" s="200" t="s">
        <v>272</v>
      </c>
      <c r="C22" s="215">
        <v>0</v>
      </c>
      <c r="D22" s="215">
        <v>1</v>
      </c>
      <c r="E22" s="215">
        <v>0</v>
      </c>
      <c r="F22" s="215">
        <v>1</v>
      </c>
      <c r="G22" s="215">
        <v>0</v>
      </c>
      <c r="H22" s="215">
        <v>1</v>
      </c>
    </row>
    <row r="23" spans="2:8" x14ac:dyDescent="0.25">
      <c r="B23" s="211" t="s">
        <v>238</v>
      </c>
      <c r="C23" s="216"/>
      <c r="D23" s="216">
        <v>5</v>
      </c>
      <c r="E23" s="216"/>
      <c r="F23" s="216">
        <v>9</v>
      </c>
      <c r="G23" s="216"/>
      <c r="H23" s="216"/>
    </row>
    <row r="24" spans="2:8" x14ac:dyDescent="0.25">
      <c r="B24" s="212"/>
      <c r="C24" s="240">
        <f t="shared" ref="C24:H24" si="0">SUM(C4:C23)</f>
        <v>25</v>
      </c>
      <c r="D24" s="240">
        <f t="shared" si="0"/>
        <v>1078</v>
      </c>
      <c r="E24" s="240">
        <f t="shared" si="0"/>
        <v>9</v>
      </c>
      <c r="F24" s="240">
        <f t="shared" si="0"/>
        <v>589</v>
      </c>
      <c r="G24" s="212">
        <f t="shared" si="0"/>
        <v>3</v>
      </c>
      <c r="H24" s="240">
        <f t="shared" si="0"/>
        <v>113</v>
      </c>
    </row>
    <row r="25" spans="2:8" ht="29.25" customHeight="1" x14ac:dyDescent="0.25">
      <c r="B25" s="357" t="s">
        <v>309</v>
      </c>
      <c r="C25" s="357"/>
      <c r="D25" s="357"/>
      <c r="E25" s="357"/>
      <c r="F25" s="357"/>
      <c r="G25" s="357"/>
      <c r="H25" s="357"/>
    </row>
  </sheetData>
  <mergeCells count="6">
    <mergeCell ref="B1:H1"/>
    <mergeCell ref="B25:H25"/>
    <mergeCell ref="B2:B3"/>
    <mergeCell ref="C2:D2"/>
    <mergeCell ref="E2:F2"/>
    <mergeCell ref="G2:H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1025" r:id="rId3">
          <objectPr defaultSize="0" autoPict="0" r:id="rId4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22</xdr:row>
                <xdr:rowOff>28575</xdr:rowOff>
              </to>
            </anchor>
          </objectPr>
        </oleObject>
      </mc:Choice>
      <mc:Fallback>
        <oleObject progId="Excel.Sheet.12" shapeId="1025" r:id="rId3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workbookViewId="0">
      <selection sqref="A1:A1048576"/>
    </sheetView>
  </sheetViews>
  <sheetFormatPr defaultRowHeight="13.5" x14ac:dyDescent="0.25"/>
  <cols>
    <col min="1" max="1" width="9.140625" style="17"/>
    <col min="2" max="2" width="12.85546875" style="78" customWidth="1"/>
    <col min="3" max="6" width="15.85546875" style="78" customWidth="1"/>
    <col min="7" max="16384" width="9.140625" style="17"/>
  </cols>
  <sheetData>
    <row r="2" spans="2:6" s="302" customFormat="1" ht="30" customHeight="1" x14ac:dyDescent="0.25">
      <c r="B2" s="370" t="s">
        <v>314</v>
      </c>
      <c r="C2" s="370"/>
      <c r="D2" s="370"/>
      <c r="E2" s="370"/>
      <c r="F2" s="370"/>
    </row>
    <row r="3" spans="2:6" ht="15.75" customHeight="1" x14ac:dyDescent="0.25">
      <c r="B3" s="130" t="s">
        <v>101</v>
      </c>
      <c r="C3" s="131" t="s">
        <v>139</v>
      </c>
      <c r="D3" s="131" t="s">
        <v>140</v>
      </c>
      <c r="E3" s="131" t="s">
        <v>141</v>
      </c>
      <c r="F3" s="130" t="s">
        <v>15</v>
      </c>
    </row>
    <row r="4" spans="2:6" ht="17.25" customHeight="1" x14ac:dyDescent="0.25">
      <c r="B4" s="368" t="s">
        <v>86</v>
      </c>
      <c r="C4" s="368"/>
      <c r="D4" s="368"/>
      <c r="E4" s="368"/>
      <c r="F4" s="368"/>
    </row>
    <row r="5" spans="2:6" x14ac:dyDescent="0.25">
      <c r="B5" s="132" t="s">
        <v>17</v>
      </c>
      <c r="C5" s="133">
        <v>17</v>
      </c>
      <c r="D5" s="133">
        <v>114</v>
      </c>
      <c r="E5" s="133">
        <v>194</v>
      </c>
      <c r="F5" s="133">
        <v>325</v>
      </c>
    </row>
    <row r="6" spans="2:6" x14ac:dyDescent="0.25">
      <c r="B6" s="136" t="s">
        <v>18</v>
      </c>
      <c r="C6" s="137">
        <v>27</v>
      </c>
      <c r="D6" s="137">
        <v>61</v>
      </c>
      <c r="E6" s="137">
        <v>195</v>
      </c>
      <c r="F6" s="137">
        <v>283</v>
      </c>
    </row>
    <row r="7" spans="2:6" x14ac:dyDescent="0.25">
      <c r="B7" s="138" t="s">
        <v>16</v>
      </c>
      <c r="C7" s="134">
        <v>44</v>
      </c>
      <c r="D7" s="134">
        <v>175</v>
      </c>
      <c r="E7" s="134">
        <v>389</v>
      </c>
      <c r="F7" s="134">
        <v>608</v>
      </c>
    </row>
    <row r="8" spans="2:6" ht="17.25" customHeight="1" x14ac:dyDescent="0.25">
      <c r="B8" s="369" t="s">
        <v>155</v>
      </c>
      <c r="C8" s="369"/>
      <c r="D8" s="369"/>
      <c r="E8" s="369"/>
      <c r="F8" s="369"/>
    </row>
    <row r="9" spans="2:6" x14ac:dyDescent="0.25">
      <c r="B9" s="132" t="s">
        <v>17</v>
      </c>
      <c r="C9" s="133">
        <v>48</v>
      </c>
      <c r="D9" s="133" t="s">
        <v>156</v>
      </c>
      <c r="E9" s="133" t="s">
        <v>156</v>
      </c>
      <c r="F9" s="133">
        <v>48</v>
      </c>
    </row>
    <row r="10" spans="2:6" x14ac:dyDescent="0.25">
      <c r="B10" s="138" t="s">
        <v>16</v>
      </c>
      <c r="C10" s="134">
        <v>48</v>
      </c>
      <c r="D10" s="134" t="s">
        <v>156</v>
      </c>
      <c r="E10" s="134" t="s">
        <v>156</v>
      </c>
      <c r="F10" s="134">
        <v>48</v>
      </c>
    </row>
    <row r="11" spans="2:6" ht="17.25" customHeight="1" x14ac:dyDescent="0.25">
      <c r="B11" s="368" t="s">
        <v>154</v>
      </c>
      <c r="C11" s="368"/>
      <c r="D11" s="368"/>
      <c r="E11" s="368"/>
      <c r="F11" s="368"/>
    </row>
    <row r="12" spans="2:6" x14ac:dyDescent="0.25">
      <c r="B12" s="132" t="s">
        <v>17</v>
      </c>
      <c r="C12" s="133">
        <v>40</v>
      </c>
      <c r="D12" s="133">
        <v>193</v>
      </c>
      <c r="E12" s="133">
        <v>15</v>
      </c>
      <c r="F12" s="133">
        <v>248</v>
      </c>
    </row>
    <row r="13" spans="2:6" x14ac:dyDescent="0.25">
      <c r="B13" s="136" t="s">
        <v>18</v>
      </c>
      <c r="C13" s="137">
        <v>52</v>
      </c>
      <c r="D13" s="137">
        <v>72</v>
      </c>
      <c r="E13" s="137">
        <v>26</v>
      </c>
      <c r="F13" s="137">
        <v>150</v>
      </c>
    </row>
    <row r="14" spans="2:6" x14ac:dyDescent="0.25">
      <c r="B14" s="139" t="s">
        <v>16</v>
      </c>
      <c r="C14" s="135">
        <v>92</v>
      </c>
      <c r="D14" s="135">
        <v>265</v>
      </c>
      <c r="E14" s="135">
        <v>41</v>
      </c>
      <c r="F14" s="135">
        <v>398</v>
      </c>
    </row>
    <row r="15" spans="2:6" ht="12.75" x14ac:dyDescent="0.2">
      <c r="B15" s="371" t="s">
        <v>315</v>
      </c>
      <c r="C15" s="371"/>
      <c r="D15" s="371"/>
      <c r="E15" s="371"/>
      <c r="F15" s="371"/>
    </row>
    <row r="17" spans="3:10" x14ac:dyDescent="0.25">
      <c r="C17" s="236"/>
      <c r="D17" s="236"/>
      <c r="E17" s="236"/>
      <c r="F17" s="236"/>
    </row>
    <row r="18" spans="3:10" ht="15" x14ac:dyDescent="0.25">
      <c r="C18" s="236"/>
      <c r="D18" s="236"/>
      <c r="E18" s="236"/>
      <c r="F18" s="236"/>
      <c r="J18"/>
    </row>
    <row r="19" spans="3:10" x14ac:dyDescent="0.25">
      <c r="C19" s="236"/>
      <c r="D19" s="236"/>
      <c r="E19" s="236"/>
      <c r="F19" s="236"/>
    </row>
    <row r="21" spans="3:10" x14ac:dyDescent="0.25">
      <c r="C21" s="236"/>
      <c r="D21" s="236"/>
      <c r="E21" s="236"/>
      <c r="F21" s="236"/>
    </row>
    <row r="22" spans="3:10" x14ac:dyDescent="0.25">
      <c r="C22" s="236"/>
      <c r="D22" s="236"/>
      <c r="E22" s="236"/>
      <c r="F22" s="236"/>
    </row>
    <row r="24" spans="3:10" x14ac:dyDescent="0.25">
      <c r="C24" s="236"/>
      <c r="D24" s="236"/>
      <c r="E24" s="236"/>
      <c r="F24" s="236"/>
    </row>
    <row r="25" spans="3:10" x14ac:dyDescent="0.25">
      <c r="C25" s="236"/>
      <c r="D25" s="236"/>
      <c r="E25" s="236"/>
      <c r="F25" s="236"/>
    </row>
    <row r="26" spans="3:10" x14ac:dyDescent="0.25">
      <c r="C26" s="236"/>
      <c r="D26" s="236"/>
      <c r="E26" s="236"/>
      <c r="F26" s="236"/>
    </row>
    <row r="27" spans="3:10" x14ac:dyDescent="0.25">
      <c r="C27" s="236"/>
      <c r="D27" s="236"/>
      <c r="E27" s="236"/>
      <c r="F27" s="236"/>
    </row>
    <row r="28" spans="3:10" x14ac:dyDescent="0.25">
      <c r="C28" s="236"/>
      <c r="D28" s="236"/>
      <c r="E28" s="236"/>
      <c r="F28" s="236"/>
    </row>
    <row r="29" spans="3:10" x14ac:dyDescent="0.25">
      <c r="C29" s="236"/>
      <c r="D29" s="236"/>
      <c r="E29" s="236"/>
      <c r="F29" s="236"/>
    </row>
    <row r="30" spans="3:10" x14ac:dyDescent="0.25">
      <c r="C30" s="236"/>
      <c r="D30" s="236"/>
      <c r="E30" s="236"/>
      <c r="F30" s="236"/>
    </row>
    <row r="31" spans="3:10" x14ac:dyDescent="0.25">
      <c r="C31" s="236"/>
      <c r="D31" s="236"/>
      <c r="E31" s="236"/>
      <c r="F31" s="236"/>
    </row>
    <row r="33" spans="3:6" x14ac:dyDescent="0.25">
      <c r="C33" s="236"/>
      <c r="D33" s="236"/>
      <c r="E33" s="236"/>
      <c r="F33" s="236"/>
    </row>
    <row r="34" spans="3:6" x14ac:dyDescent="0.25">
      <c r="C34" s="236"/>
      <c r="D34" s="236"/>
      <c r="E34" s="236"/>
      <c r="F34" s="236"/>
    </row>
    <row r="35" spans="3:6" x14ac:dyDescent="0.25">
      <c r="C35" s="236"/>
      <c r="D35" s="236"/>
      <c r="E35" s="236"/>
      <c r="F35" s="236"/>
    </row>
    <row r="36" spans="3:6" x14ac:dyDescent="0.25">
      <c r="C36" s="236"/>
      <c r="D36" s="236"/>
      <c r="E36" s="236"/>
      <c r="F36" s="236"/>
    </row>
    <row r="37" spans="3:6" x14ac:dyDescent="0.25">
      <c r="C37" s="236"/>
      <c r="D37" s="236"/>
      <c r="E37" s="236"/>
      <c r="F37" s="236"/>
    </row>
    <row r="38" spans="3:6" x14ac:dyDescent="0.25">
      <c r="C38" s="236"/>
      <c r="D38" s="236"/>
      <c r="E38" s="236"/>
      <c r="F38" s="236"/>
    </row>
  </sheetData>
  <mergeCells count="5">
    <mergeCell ref="B4:F4"/>
    <mergeCell ref="B8:F8"/>
    <mergeCell ref="B11:F11"/>
    <mergeCell ref="B2:F2"/>
    <mergeCell ref="B15:F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C8" sqref="C8"/>
    </sheetView>
  </sheetViews>
  <sheetFormatPr defaultRowHeight="13.5" x14ac:dyDescent="0.25"/>
  <cols>
    <col min="1" max="1" width="9.140625" style="78"/>
    <col min="2" max="6" width="14.42578125" style="78" customWidth="1"/>
    <col min="7" max="16384" width="9.140625" style="78"/>
  </cols>
  <sheetData>
    <row r="2" spans="2:6" s="303" customFormat="1" ht="27.75" customHeight="1" x14ac:dyDescent="0.25">
      <c r="B2" s="343" t="s">
        <v>316</v>
      </c>
      <c r="C2" s="343"/>
      <c r="D2" s="343"/>
      <c r="E2" s="343"/>
      <c r="F2" s="343"/>
    </row>
    <row r="3" spans="2:6" s="140" customFormat="1" ht="20.25" customHeight="1" x14ac:dyDescent="0.25">
      <c r="B3" s="142"/>
      <c r="C3" s="131" t="s">
        <v>139</v>
      </c>
      <c r="D3" s="131" t="s">
        <v>140</v>
      </c>
      <c r="E3" s="131" t="s">
        <v>141</v>
      </c>
      <c r="F3" s="131" t="s">
        <v>15</v>
      </c>
    </row>
    <row r="4" spans="2:6" x14ac:dyDescent="0.25">
      <c r="B4" s="143" t="s">
        <v>142</v>
      </c>
      <c r="C4" s="144">
        <v>13</v>
      </c>
      <c r="D4" s="144">
        <v>26</v>
      </c>
      <c r="E4" s="144">
        <v>24</v>
      </c>
      <c r="F4" s="144">
        <v>63</v>
      </c>
    </row>
    <row r="5" spans="2:6" x14ac:dyDescent="0.25">
      <c r="B5" s="143" t="s">
        <v>143</v>
      </c>
      <c r="C5" s="144">
        <v>17</v>
      </c>
      <c r="D5" s="144">
        <v>27</v>
      </c>
      <c r="E5" s="144">
        <v>19</v>
      </c>
      <c r="F5" s="144">
        <v>63</v>
      </c>
    </row>
    <row r="6" spans="2:6" x14ac:dyDescent="0.25">
      <c r="B6" s="143" t="s">
        <v>144</v>
      </c>
      <c r="C6" s="144">
        <v>13</v>
      </c>
      <c r="D6" s="144">
        <v>33</v>
      </c>
      <c r="E6" s="144">
        <v>32</v>
      </c>
      <c r="F6" s="144">
        <v>78</v>
      </c>
    </row>
    <row r="7" spans="2:6" x14ac:dyDescent="0.25">
      <c r="B7" s="143" t="s">
        <v>145</v>
      </c>
      <c r="C7" s="144">
        <v>14</v>
      </c>
      <c r="D7" s="144">
        <v>34</v>
      </c>
      <c r="E7" s="144">
        <v>42</v>
      </c>
      <c r="F7" s="144">
        <v>90</v>
      </c>
    </row>
    <row r="8" spans="2:6" x14ac:dyDescent="0.25">
      <c r="B8" s="143" t="s">
        <v>146</v>
      </c>
      <c r="C8" s="144">
        <v>22</v>
      </c>
      <c r="D8" s="144">
        <v>51</v>
      </c>
      <c r="E8" s="144">
        <v>46</v>
      </c>
      <c r="F8" s="144">
        <v>119</v>
      </c>
    </row>
    <row r="9" spans="2:6" x14ac:dyDescent="0.25">
      <c r="B9" s="143" t="s">
        <v>147</v>
      </c>
      <c r="C9" s="144">
        <v>15</v>
      </c>
      <c r="D9" s="144">
        <v>31</v>
      </c>
      <c r="E9" s="144">
        <v>39</v>
      </c>
      <c r="F9" s="144">
        <v>85</v>
      </c>
    </row>
    <row r="10" spans="2:6" x14ac:dyDescent="0.25">
      <c r="B10" s="143" t="s">
        <v>148</v>
      </c>
      <c r="C10" s="144">
        <v>13</v>
      </c>
      <c r="D10" s="144">
        <v>50</v>
      </c>
      <c r="E10" s="144">
        <v>38</v>
      </c>
      <c r="F10" s="144">
        <v>101</v>
      </c>
    </row>
    <row r="11" spans="2:6" x14ac:dyDescent="0.25">
      <c r="B11" s="143" t="s">
        <v>149</v>
      </c>
      <c r="C11" s="144">
        <v>16</v>
      </c>
      <c r="D11" s="144">
        <v>40</v>
      </c>
      <c r="E11" s="144">
        <v>40</v>
      </c>
      <c r="F11" s="144">
        <v>96</v>
      </c>
    </row>
    <row r="12" spans="2:6" x14ac:dyDescent="0.25">
      <c r="B12" s="143" t="s">
        <v>150</v>
      </c>
      <c r="C12" s="144">
        <v>15</v>
      </c>
      <c r="D12" s="144">
        <v>30</v>
      </c>
      <c r="E12" s="144">
        <v>34</v>
      </c>
      <c r="F12" s="144">
        <v>79</v>
      </c>
    </row>
    <row r="13" spans="2:6" x14ac:dyDescent="0.25">
      <c r="B13" s="143" t="s">
        <v>151</v>
      </c>
      <c r="C13" s="144">
        <v>12</v>
      </c>
      <c r="D13" s="144">
        <v>41</v>
      </c>
      <c r="E13" s="144">
        <v>38</v>
      </c>
      <c r="F13" s="144">
        <v>91</v>
      </c>
    </row>
    <row r="14" spans="2:6" x14ac:dyDescent="0.25">
      <c r="B14" s="143" t="s">
        <v>152</v>
      </c>
      <c r="C14" s="144">
        <v>10</v>
      </c>
      <c r="D14" s="144">
        <v>38</v>
      </c>
      <c r="E14" s="144">
        <v>42</v>
      </c>
      <c r="F14" s="144">
        <v>90</v>
      </c>
    </row>
    <row r="15" spans="2:6" x14ac:dyDescent="0.25">
      <c r="B15" s="143" t="s">
        <v>153</v>
      </c>
      <c r="C15" s="144">
        <v>24</v>
      </c>
      <c r="D15" s="144">
        <v>39</v>
      </c>
      <c r="E15" s="144">
        <v>36</v>
      </c>
      <c r="F15" s="144">
        <v>99</v>
      </c>
    </row>
    <row r="16" spans="2:6" x14ac:dyDescent="0.25">
      <c r="B16" s="90" t="s">
        <v>0</v>
      </c>
      <c r="C16" s="141">
        <f>SUM(C4:C15)</f>
        <v>184</v>
      </c>
      <c r="D16" s="141">
        <f>SUM(D4:D15)</f>
        <v>440</v>
      </c>
      <c r="E16" s="141">
        <f>SUM(E4:E15)</f>
        <v>430</v>
      </c>
      <c r="F16" s="141">
        <f>SUM(F4:F15)</f>
        <v>1054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sqref="A1:XFD1"/>
    </sheetView>
  </sheetViews>
  <sheetFormatPr defaultRowHeight="12.75" x14ac:dyDescent="0.2"/>
  <cols>
    <col min="1" max="1" width="9.140625" style="17"/>
    <col min="2" max="2" width="12.5703125" style="17" customWidth="1"/>
    <col min="3" max="6" width="14.7109375" style="17" customWidth="1"/>
    <col min="7" max="16384" width="9.140625" style="17"/>
  </cols>
  <sheetData>
    <row r="2" spans="2:6" s="304" customFormat="1" ht="30.75" customHeight="1" x14ac:dyDescent="0.25">
      <c r="B2" s="343" t="s">
        <v>317</v>
      </c>
      <c r="C2" s="343"/>
      <c r="D2" s="343"/>
      <c r="E2" s="343"/>
      <c r="F2" s="343"/>
    </row>
    <row r="3" spans="2:6" s="52" customFormat="1" ht="20.25" customHeight="1" x14ac:dyDescent="0.25">
      <c r="B3" s="145" t="s">
        <v>85</v>
      </c>
      <c r="C3" s="131" t="s">
        <v>139</v>
      </c>
      <c r="D3" s="131" t="s">
        <v>140</v>
      </c>
      <c r="E3" s="131" t="s">
        <v>141</v>
      </c>
      <c r="F3" s="131" t="s">
        <v>15</v>
      </c>
    </row>
    <row r="4" spans="2:6" ht="13.5" x14ac:dyDescent="0.25">
      <c r="B4" s="146" t="s">
        <v>67</v>
      </c>
      <c r="C4" s="147">
        <v>6</v>
      </c>
      <c r="D4" s="147">
        <v>10</v>
      </c>
      <c r="E4" s="148"/>
      <c r="F4" s="147">
        <v>16</v>
      </c>
    </row>
    <row r="5" spans="2:6" ht="13.5" x14ac:dyDescent="0.25">
      <c r="B5" s="146" t="s">
        <v>75</v>
      </c>
      <c r="C5" s="147">
        <v>4</v>
      </c>
      <c r="D5" s="147">
        <v>14</v>
      </c>
      <c r="E5" s="148"/>
      <c r="F5" s="147">
        <v>18</v>
      </c>
    </row>
    <row r="6" spans="2:6" ht="13.5" x14ac:dyDescent="0.25">
      <c r="B6" s="146" t="s">
        <v>78</v>
      </c>
      <c r="C6" s="147">
        <v>1</v>
      </c>
      <c r="D6" s="147">
        <v>10</v>
      </c>
      <c r="E6" s="148"/>
      <c r="F6" s="147">
        <v>11</v>
      </c>
    </row>
    <row r="7" spans="2:6" ht="13.5" x14ac:dyDescent="0.25">
      <c r="B7" s="146" t="s">
        <v>79</v>
      </c>
      <c r="C7" s="147">
        <v>1</v>
      </c>
      <c r="D7" s="147">
        <v>3</v>
      </c>
      <c r="E7" s="148"/>
      <c r="F7" s="147">
        <v>4</v>
      </c>
    </row>
    <row r="8" spans="2:6" ht="13.5" x14ac:dyDescent="0.25">
      <c r="B8" s="146" t="s">
        <v>80</v>
      </c>
      <c r="C8" s="147">
        <v>6</v>
      </c>
      <c r="D8" s="147">
        <v>14</v>
      </c>
      <c r="E8" s="148"/>
      <c r="F8" s="147">
        <v>20</v>
      </c>
    </row>
    <row r="9" spans="2:6" ht="13.5" x14ac:dyDescent="0.25">
      <c r="B9" s="146" t="s">
        <v>81</v>
      </c>
      <c r="C9" s="147">
        <v>1</v>
      </c>
      <c r="D9" s="147">
        <v>5</v>
      </c>
      <c r="E9" s="148"/>
      <c r="F9" s="147">
        <v>6</v>
      </c>
    </row>
    <row r="10" spans="2:6" ht="13.5" x14ac:dyDescent="0.25">
      <c r="B10" s="146" t="s">
        <v>82</v>
      </c>
      <c r="C10" s="147">
        <v>9</v>
      </c>
      <c r="D10" s="147">
        <v>16</v>
      </c>
      <c r="E10" s="148"/>
      <c r="F10" s="147">
        <v>25</v>
      </c>
    </row>
    <row r="11" spans="2:6" ht="13.5" x14ac:dyDescent="0.25">
      <c r="B11" s="146" t="s">
        <v>83</v>
      </c>
      <c r="C11" s="147">
        <v>5</v>
      </c>
      <c r="D11" s="147">
        <v>15</v>
      </c>
      <c r="E11" s="147">
        <v>10</v>
      </c>
      <c r="F11" s="147">
        <v>30</v>
      </c>
    </row>
    <row r="12" spans="2:6" ht="13.5" x14ac:dyDescent="0.25">
      <c r="B12" s="146" t="s">
        <v>84</v>
      </c>
      <c r="C12" s="147">
        <v>12</v>
      </c>
      <c r="D12" s="147">
        <v>24</v>
      </c>
      <c r="E12" s="147">
        <v>34</v>
      </c>
      <c r="F12" s="147">
        <v>70</v>
      </c>
    </row>
    <row r="13" spans="2:6" ht="13.5" x14ac:dyDescent="0.25">
      <c r="B13" s="146" t="s">
        <v>10</v>
      </c>
      <c r="C13" s="147">
        <v>12</v>
      </c>
      <c r="D13" s="147">
        <v>17</v>
      </c>
      <c r="E13" s="147">
        <v>30</v>
      </c>
      <c r="F13" s="147">
        <v>59</v>
      </c>
    </row>
    <row r="14" spans="2:6" ht="13.5" x14ac:dyDescent="0.25">
      <c r="B14" s="146" t="s">
        <v>2</v>
      </c>
      <c r="C14" s="147">
        <v>6</v>
      </c>
      <c r="D14" s="147">
        <v>20</v>
      </c>
      <c r="E14" s="147">
        <v>33</v>
      </c>
      <c r="F14" s="147">
        <v>59</v>
      </c>
    </row>
    <row r="15" spans="2:6" ht="13.5" x14ac:dyDescent="0.25">
      <c r="B15" s="146" t="s">
        <v>12</v>
      </c>
      <c r="C15" s="147">
        <v>10</v>
      </c>
      <c r="D15" s="147">
        <v>28</v>
      </c>
      <c r="E15" s="147">
        <v>27</v>
      </c>
      <c r="F15" s="147">
        <v>65</v>
      </c>
    </row>
    <row r="16" spans="2:6" ht="13.5" x14ac:dyDescent="0.25">
      <c r="B16" s="146" t="s">
        <v>68</v>
      </c>
      <c r="C16" s="147">
        <v>11</v>
      </c>
      <c r="D16" s="147">
        <v>27</v>
      </c>
      <c r="E16" s="147">
        <v>39</v>
      </c>
      <c r="F16" s="147">
        <v>77</v>
      </c>
    </row>
    <row r="17" spans="2:6" ht="13.5" x14ac:dyDescent="0.25">
      <c r="B17" s="146" t="s">
        <v>69</v>
      </c>
      <c r="C17" s="147">
        <v>7</v>
      </c>
      <c r="D17" s="147">
        <v>28</v>
      </c>
      <c r="E17" s="147">
        <v>44</v>
      </c>
      <c r="F17" s="147">
        <v>79</v>
      </c>
    </row>
    <row r="18" spans="2:6" ht="13.5" x14ac:dyDescent="0.25">
      <c r="B18" s="146" t="s">
        <v>70</v>
      </c>
      <c r="C18" s="147">
        <v>15</v>
      </c>
      <c r="D18" s="147">
        <v>19</v>
      </c>
      <c r="E18" s="147">
        <v>27</v>
      </c>
      <c r="F18" s="147">
        <v>61</v>
      </c>
    </row>
    <row r="19" spans="2:6" ht="13.5" x14ac:dyDescent="0.25">
      <c r="B19" s="146" t="s">
        <v>71</v>
      </c>
      <c r="C19" s="147">
        <v>12</v>
      </c>
      <c r="D19" s="147">
        <v>12</v>
      </c>
      <c r="E19" s="147">
        <v>19</v>
      </c>
      <c r="F19" s="147">
        <v>43</v>
      </c>
    </row>
    <row r="20" spans="2:6" ht="13.5" x14ac:dyDescent="0.25">
      <c r="B20" s="146" t="s">
        <v>72</v>
      </c>
      <c r="C20" s="147">
        <v>6</v>
      </c>
      <c r="D20" s="147">
        <v>17</v>
      </c>
      <c r="E20" s="147">
        <v>34</v>
      </c>
      <c r="F20" s="147">
        <v>57</v>
      </c>
    </row>
    <row r="21" spans="2:6" ht="13.5" x14ac:dyDescent="0.25">
      <c r="B21" s="146" t="s">
        <v>73</v>
      </c>
      <c r="C21" s="147">
        <v>10</v>
      </c>
      <c r="D21" s="147">
        <v>28</v>
      </c>
      <c r="E21" s="147">
        <v>42</v>
      </c>
      <c r="F21" s="147">
        <v>80</v>
      </c>
    </row>
    <row r="22" spans="2:6" ht="13.5" x14ac:dyDescent="0.25">
      <c r="B22" s="146" t="s">
        <v>74</v>
      </c>
      <c r="C22" s="147">
        <v>15</v>
      </c>
      <c r="D22" s="147">
        <v>24</v>
      </c>
      <c r="E22" s="147">
        <v>40</v>
      </c>
      <c r="F22" s="147">
        <v>79</v>
      </c>
    </row>
    <row r="23" spans="2:6" ht="13.5" x14ac:dyDescent="0.25">
      <c r="B23" s="146" t="s">
        <v>76</v>
      </c>
      <c r="C23" s="147">
        <v>6</v>
      </c>
      <c r="D23" s="147">
        <v>36</v>
      </c>
      <c r="E23" s="147">
        <v>30</v>
      </c>
      <c r="F23" s="147">
        <v>72</v>
      </c>
    </row>
    <row r="24" spans="2:6" ht="13.5" x14ac:dyDescent="0.25">
      <c r="B24" s="146" t="s">
        <v>77</v>
      </c>
      <c r="C24" s="147">
        <v>9</v>
      </c>
      <c r="D24" s="147">
        <v>24</v>
      </c>
      <c r="E24" s="147">
        <v>14</v>
      </c>
      <c r="F24" s="147">
        <v>47</v>
      </c>
    </row>
    <row r="25" spans="2:6" ht="13.5" x14ac:dyDescent="0.25">
      <c r="B25" s="146" t="s">
        <v>47</v>
      </c>
      <c r="C25" s="147">
        <v>10</v>
      </c>
      <c r="D25" s="147">
        <v>22</v>
      </c>
      <c r="E25" s="147">
        <v>6</v>
      </c>
      <c r="F25" s="147">
        <v>38</v>
      </c>
    </row>
    <row r="26" spans="2:6" ht="13.5" x14ac:dyDescent="0.25">
      <c r="B26" s="146" t="s">
        <v>48</v>
      </c>
      <c r="C26" s="147">
        <v>4</v>
      </c>
      <c r="D26" s="147">
        <v>11</v>
      </c>
      <c r="E26" s="148"/>
      <c r="F26" s="147">
        <v>15</v>
      </c>
    </row>
    <row r="27" spans="2:6" ht="13.5" x14ac:dyDescent="0.25">
      <c r="B27" s="146" t="s">
        <v>49</v>
      </c>
      <c r="C27" s="147">
        <v>6</v>
      </c>
      <c r="D27" s="147">
        <v>16</v>
      </c>
      <c r="E27" s="147">
        <v>1</v>
      </c>
      <c r="F27" s="147">
        <v>23</v>
      </c>
    </row>
    <row r="28" spans="2:6" ht="13.5" x14ac:dyDescent="0.25">
      <c r="B28" s="149" t="s">
        <v>15</v>
      </c>
      <c r="C28" s="149">
        <f>SUM(C4:C27)</f>
        <v>184</v>
      </c>
      <c r="D28" s="149">
        <f>SUM(D4:D27)</f>
        <v>440</v>
      </c>
      <c r="E28" s="149">
        <f>SUM(E4:E27)</f>
        <v>430</v>
      </c>
      <c r="F28" s="149">
        <f>SUM(F4:F27)</f>
        <v>1054</v>
      </c>
    </row>
  </sheetData>
  <sortState ref="B2:F25">
    <sortCondition ref="B1"/>
  </sortState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C10" sqref="C10"/>
    </sheetView>
  </sheetViews>
  <sheetFormatPr defaultRowHeight="15" x14ac:dyDescent="0.25"/>
  <cols>
    <col min="3" max="6" width="17.140625" customWidth="1"/>
  </cols>
  <sheetData>
    <row r="2" spans="2:6" ht="15.75" thickBot="1" x14ac:dyDescent="0.3">
      <c r="B2" s="271" t="s">
        <v>275</v>
      </c>
    </row>
    <row r="3" spans="2:6" ht="15.75" thickBot="1" x14ac:dyDescent="0.3">
      <c r="B3" s="311" t="s">
        <v>157</v>
      </c>
      <c r="C3" s="313" t="s">
        <v>209</v>
      </c>
      <c r="D3" s="313"/>
      <c r="E3" s="313" t="s">
        <v>210</v>
      </c>
      <c r="F3" s="313"/>
    </row>
    <row r="4" spans="2:6" ht="15.75" thickBot="1" x14ac:dyDescent="0.3">
      <c r="B4" s="312"/>
      <c r="C4" s="264" t="s">
        <v>97</v>
      </c>
      <c r="D4" s="264" t="s">
        <v>211</v>
      </c>
      <c r="E4" s="264" t="s">
        <v>97</v>
      </c>
      <c r="F4" s="264" t="s">
        <v>211</v>
      </c>
    </row>
    <row r="5" spans="2:6" ht="15.75" thickBot="1" x14ac:dyDescent="0.3">
      <c r="B5" s="265" t="s">
        <v>17</v>
      </c>
      <c r="C5" s="267">
        <v>3.7</v>
      </c>
      <c r="D5" s="268">
        <v>2.14</v>
      </c>
      <c r="E5" s="266">
        <v>3.75</v>
      </c>
      <c r="F5" s="268">
        <v>2.08</v>
      </c>
    </row>
    <row r="6" spans="2:6" ht="15.75" thickBot="1" x14ac:dyDescent="0.3">
      <c r="B6" s="265" t="s">
        <v>18</v>
      </c>
      <c r="C6" s="267">
        <v>3.23</v>
      </c>
      <c r="D6" s="268">
        <v>1.89</v>
      </c>
      <c r="E6" s="267">
        <v>4.78</v>
      </c>
      <c r="F6" s="268">
        <v>2.67</v>
      </c>
    </row>
    <row r="7" spans="2:6" ht="15.75" thickBot="1" x14ac:dyDescent="0.3">
      <c r="B7" s="206" t="s">
        <v>16</v>
      </c>
      <c r="C7" s="269">
        <v>3.51</v>
      </c>
      <c r="D7" s="269">
        <v>2.04</v>
      </c>
      <c r="E7" s="269">
        <v>4.18</v>
      </c>
      <c r="F7" s="269">
        <v>2.33</v>
      </c>
    </row>
    <row r="8" spans="2:6" x14ac:dyDescent="0.25">
      <c r="B8" s="207" t="s">
        <v>200</v>
      </c>
      <c r="C8" s="270">
        <v>1.87</v>
      </c>
      <c r="D8" s="270">
        <v>1.33</v>
      </c>
      <c r="E8" s="270">
        <v>1.93</v>
      </c>
      <c r="F8" s="270">
        <v>1.33</v>
      </c>
    </row>
    <row r="9" spans="2:6" x14ac:dyDescent="0.25">
      <c r="B9" s="272" t="s">
        <v>276</v>
      </c>
    </row>
    <row r="10" spans="2:6" x14ac:dyDescent="0.25">
      <c r="B10" s="272" t="s">
        <v>277</v>
      </c>
    </row>
  </sheetData>
  <mergeCells count="3">
    <mergeCell ref="B3:B4"/>
    <mergeCell ref="C3:D3"/>
    <mergeCell ref="E3:F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workbookViewId="0">
      <selection activeCell="H41" sqref="H41"/>
    </sheetView>
  </sheetViews>
  <sheetFormatPr defaultRowHeight="13.5" x14ac:dyDescent="0.25"/>
  <cols>
    <col min="1" max="1" width="9.140625" style="78"/>
    <col min="2" max="2" width="13.5703125" style="78" customWidth="1"/>
    <col min="3" max="6" width="14.7109375" style="155" customWidth="1"/>
    <col min="7" max="16384" width="9.140625" style="78"/>
  </cols>
  <sheetData>
    <row r="2" spans="2:17" ht="24" customHeight="1" x14ac:dyDescent="0.25">
      <c r="B2" s="343" t="s">
        <v>318</v>
      </c>
      <c r="C2" s="343"/>
      <c r="D2" s="343"/>
      <c r="E2" s="343"/>
      <c r="F2" s="343"/>
    </row>
    <row r="3" spans="2:17" s="85" customFormat="1" ht="30" customHeight="1" x14ac:dyDescent="0.25">
      <c r="B3" s="150" t="s">
        <v>53</v>
      </c>
      <c r="C3" s="151" t="s">
        <v>139</v>
      </c>
      <c r="D3" s="151" t="s">
        <v>140</v>
      </c>
      <c r="E3" s="151" t="s">
        <v>141</v>
      </c>
      <c r="F3" s="151" t="s">
        <v>15</v>
      </c>
      <c r="H3" s="140"/>
      <c r="I3" s="140"/>
      <c r="J3" s="140"/>
      <c r="K3" s="140"/>
      <c r="L3" s="140"/>
      <c r="M3" s="140"/>
      <c r="N3" s="140"/>
      <c r="O3" s="140"/>
      <c r="P3" s="140"/>
    </row>
    <row r="4" spans="2:17" x14ac:dyDescent="0.25">
      <c r="B4" s="152" t="s">
        <v>99</v>
      </c>
      <c r="C4" s="153">
        <v>21</v>
      </c>
      <c r="D4" s="153">
        <v>63</v>
      </c>
      <c r="E4" s="153">
        <v>68</v>
      </c>
      <c r="F4" s="153">
        <v>152</v>
      </c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2:17" x14ac:dyDescent="0.25">
      <c r="B5" s="152" t="s">
        <v>60</v>
      </c>
      <c r="C5" s="153">
        <v>32</v>
      </c>
      <c r="D5" s="153">
        <v>56</v>
      </c>
      <c r="E5" s="153">
        <v>69</v>
      </c>
      <c r="F5" s="153">
        <v>157</v>
      </c>
      <c r="H5" s="236"/>
      <c r="I5" s="236"/>
      <c r="J5" s="236"/>
      <c r="K5" s="236"/>
      <c r="L5" s="236"/>
      <c r="M5" s="236"/>
      <c r="N5" s="236"/>
      <c r="O5" s="236"/>
      <c r="P5" s="236"/>
      <c r="Q5" s="236"/>
    </row>
    <row r="6" spans="2:17" x14ac:dyDescent="0.25">
      <c r="B6" s="152" t="s">
        <v>61</v>
      </c>
      <c r="C6" s="153">
        <v>28</v>
      </c>
      <c r="D6" s="153">
        <v>68</v>
      </c>
      <c r="E6" s="153">
        <v>60</v>
      </c>
      <c r="F6" s="153">
        <v>156</v>
      </c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7" spans="2:17" x14ac:dyDescent="0.25">
      <c r="B7" s="152" t="s">
        <v>62</v>
      </c>
      <c r="C7" s="153">
        <v>21</v>
      </c>
      <c r="D7" s="153">
        <v>53</v>
      </c>
      <c r="E7" s="153">
        <v>68</v>
      </c>
      <c r="F7" s="153">
        <v>142</v>
      </c>
      <c r="H7" s="236"/>
      <c r="I7" s="236"/>
      <c r="J7" s="236"/>
      <c r="K7" s="236"/>
      <c r="L7" s="236"/>
      <c r="M7" s="236"/>
      <c r="N7" s="236"/>
      <c r="O7" s="236"/>
      <c r="P7" s="236"/>
      <c r="Q7" s="236"/>
    </row>
    <row r="8" spans="2:17" x14ac:dyDescent="0.25">
      <c r="B8" s="152" t="s">
        <v>63</v>
      </c>
      <c r="C8" s="153">
        <v>25</v>
      </c>
      <c r="D8" s="153">
        <v>60</v>
      </c>
      <c r="E8" s="153">
        <v>79</v>
      </c>
      <c r="F8" s="153">
        <v>164</v>
      </c>
      <c r="H8" s="236"/>
      <c r="I8" s="236"/>
      <c r="J8" s="236"/>
      <c r="K8" s="236"/>
      <c r="L8" s="236"/>
      <c r="M8" s="236"/>
      <c r="N8" s="236"/>
      <c r="O8" s="236"/>
      <c r="P8" s="236"/>
      <c r="Q8" s="236"/>
    </row>
    <row r="9" spans="2:17" x14ac:dyDescent="0.25">
      <c r="B9" s="152" t="s">
        <v>51</v>
      </c>
      <c r="C9" s="153">
        <v>27</v>
      </c>
      <c r="D9" s="153">
        <v>77</v>
      </c>
      <c r="E9" s="153">
        <v>69</v>
      </c>
      <c r="F9" s="153">
        <v>173</v>
      </c>
      <c r="H9" s="236"/>
      <c r="I9" s="236"/>
      <c r="J9" s="236"/>
      <c r="K9" s="236"/>
      <c r="L9" s="236"/>
      <c r="M9" s="236"/>
      <c r="N9" s="236"/>
      <c r="O9" s="236"/>
      <c r="P9" s="236"/>
      <c r="Q9" s="236"/>
    </row>
    <row r="10" spans="2:17" x14ac:dyDescent="0.25">
      <c r="B10" s="152" t="s">
        <v>50</v>
      </c>
      <c r="C10" s="153">
        <v>30</v>
      </c>
      <c r="D10" s="153">
        <v>63</v>
      </c>
      <c r="E10" s="153">
        <v>17</v>
      </c>
      <c r="F10" s="153">
        <v>110</v>
      </c>
      <c r="H10" s="236"/>
      <c r="I10" s="236"/>
      <c r="J10" s="236"/>
      <c r="K10" s="236"/>
      <c r="L10" s="236"/>
      <c r="M10" s="236"/>
      <c r="N10" s="236"/>
      <c r="O10" s="236"/>
      <c r="P10" s="236"/>
      <c r="Q10" s="236"/>
    </row>
    <row r="11" spans="2:17" x14ac:dyDescent="0.25">
      <c r="B11" s="149" t="s">
        <v>15</v>
      </c>
      <c r="C11" s="154">
        <f>SUM(C4:C10)</f>
        <v>184</v>
      </c>
      <c r="D11" s="154">
        <f>SUM(D4:D10)</f>
        <v>440</v>
      </c>
      <c r="E11" s="154">
        <f>SUM(E4:E10)</f>
        <v>430</v>
      </c>
      <c r="F11" s="154">
        <f>SUM(F4:F10)</f>
        <v>1054</v>
      </c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2:17" x14ac:dyDescent="0.25">
      <c r="H12" s="236"/>
      <c r="I12" s="236"/>
      <c r="J12" s="236"/>
      <c r="K12" s="236"/>
      <c r="M12" s="236"/>
      <c r="N12" s="236"/>
      <c r="O12" s="236"/>
      <c r="P12" s="236"/>
    </row>
    <row r="13" spans="2:17" x14ac:dyDescent="0.25">
      <c r="H13" s="236"/>
      <c r="I13" s="236"/>
      <c r="J13" s="236"/>
      <c r="K13" s="236"/>
      <c r="M13" s="236"/>
      <c r="N13" s="236"/>
      <c r="O13" s="236"/>
      <c r="P13" s="236"/>
    </row>
    <row r="14" spans="2:17" x14ac:dyDescent="0.25">
      <c r="H14" s="236"/>
      <c r="I14" s="236"/>
      <c r="J14" s="236"/>
      <c r="K14" s="236"/>
      <c r="M14" s="236"/>
      <c r="N14" s="236"/>
      <c r="O14" s="236"/>
      <c r="P14" s="236"/>
    </row>
    <row r="15" spans="2:17" x14ac:dyDescent="0.25">
      <c r="H15" s="236"/>
      <c r="I15" s="236"/>
      <c r="J15" s="236"/>
      <c r="K15" s="236"/>
      <c r="M15" s="236"/>
      <c r="N15" s="236"/>
      <c r="O15" s="236"/>
      <c r="P15" s="236"/>
    </row>
    <row r="16" spans="2:17" x14ac:dyDescent="0.25">
      <c r="H16" s="236"/>
      <c r="I16" s="236"/>
      <c r="J16" s="236"/>
      <c r="K16" s="236"/>
      <c r="M16" s="236"/>
      <c r="N16" s="236"/>
      <c r="O16" s="236"/>
      <c r="P16" s="236"/>
    </row>
  </sheetData>
  <mergeCells count="1"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B6" sqref="B6"/>
    </sheetView>
  </sheetViews>
  <sheetFormatPr defaultRowHeight="12.75" x14ac:dyDescent="0.2"/>
  <cols>
    <col min="1" max="1" width="9.140625" style="17"/>
    <col min="2" max="2" width="23.28515625" style="60" customWidth="1"/>
    <col min="3" max="5" width="17" style="60" customWidth="1"/>
    <col min="6" max="16384" width="9.140625" style="17"/>
  </cols>
  <sheetData>
    <row r="2" spans="2:9" ht="32.25" customHeight="1" x14ac:dyDescent="0.2">
      <c r="B2" s="343" t="s">
        <v>319</v>
      </c>
      <c r="C2" s="343"/>
      <c r="D2" s="343"/>
      <c r="E2" s="343"/>
    </row>
    <row r="3" spans="2:9" s="19" customFormat="1" ht="24" customHeight="1" x14ac:dyDescent="0.25">
      <c r="B3" s="157" t="s">
        <v>168</v>
      </c>
      <c r="C3" s="158" t="s">
        <v>19</v>
      </c>
      <c r="D3" s="158" t="s">
        <v>45</v>
      </c>
      <c r="E3" s="158" t="s">
        <v>46</v>
      </c>
      <c r="I3"/>
    </row>
    <row r="4" spans="2:9" ht="13.5" x14ac:dyDescent="0.2">
      <c r="B4" s="159" t="s">
        <v>17</v>
      </c>
      <c r="C4" s="160">
        <v>199</v>
      </c>
      <c r="D4" s="160">
        <v>3</v>
      </c>
      <c r="E4" s="160">
        <v>318</v>
      </c>
      <c r="I4" s="306"/>
    </row>
    <row r="5" spans="2:9" ht="13.5" x14ac:dyDescent="0.2">
      <c r="B5" s="161" t="s">
        <v>158</v>
      </c>
      <c r="C5" s="162">
        <v>14</v>
      </c>
      <c r="D5" s="162">
        <v>0</v>
      </c>
      <c r="E5" s="162">
        <v>27</v>
      </c>
      <c r="I5" s="305"/>
    </row>
    <row r="6" spans="2:9" ht="13.5" x14ac:dyDescent="0.2">
      <c r="B6" s="161" t="s">
        <v>159</v>
      </c>
      <c r="C6" s="162">
        <v>21</v>
      </c>
      <c r="D6" s="162">
        <v>0</v>
      </c>
      <c r="E6" s="162">
        <v>37</v>
      </c>
      <c r="I6" s="305"/>
    </row>
    <row r="7" spans="2:9" ht="13.5" x14ac:dyDescent="0.2">
      <c r="B7" s="161" t="s">
        <v>160</v>
      </c>
      <c r="C7" s="162">
        <v>15</v>
      </c>
      <c r="D7" s="162">
        <v>0</v>
      </c>
      <c r="E7" s="162">
        <v>19</v>
      </c>
      <c r="I7" s="305"/>
    </row>
    <row r="8" spans="2:9" ht="13.5" x14ac:dyDescent="0.2">
      <c r="B8" s="161" t="s">
        <v>161</v>
      </c>
      <c r="C8" s="162">
        <v>44</v>
      </c>
      <c r="D8" s="162">
        <v>2</v>
      </c>
      <c r="E8" s="162">
        <v>79</v>
      </c>
    </row>
    <row r="9" spans="2:9" ht="13.5" x14ac:dyDescent="0.2">
      <c r="B9" s="161" t="s">
        <v>162</v>
      </c>
      <c r="C9" s="162">
        <v>29</v>
      </c>
      <c r="D9" s="162">
        <v>0</v>
      </c>
      <c r="E9" s="162">
        <v>47</v>
      </c>
    </row>
    <row r="10" spans="2:9" ht="13.5" x14ac:dyDescent="0.2">
      <c r="B10" s="161" t="s">
        <v>163</v>
      </c>
      <c r="C10" s="162">
        <v>21</v>
      </c>
      <c r="D10" s="162">
        <v>2</v>
      </c>
      <c r="E10" s="162">
        <v>43</v>
      </c>
    </row>
    <row r="11" spans="2:9" ht="13.5" x14ac:dyDescent="0.2">
      <c r="B11" s="159" t="s">
        <v>18</v>
      </c>
      <c r="C11" s="160">
        <v>199</v>
      </c>
      <c r="D11" s="160">
        <v>3</v>
      </c>
      <c r="E11" s="160">
        <v>311</v>
      </c>
    </row>
    <row r="12" spans="2:9" ht="13.5" x14ac:dyDescent="0.2">
      <c r="B12" s="161" t="s">
        <v>164</v>
      </c>
      <c r="C12" s="162">
        <v>26</v>
      </c>
      <c r="D12" s="162">
        <v>2</v>
      </c>
      <c r="E12" s="162">
        <v>44</v>
      </c>
    </row>
    <row r="13" spans="2:9" ht="13.5" x14ac:dyDescent="0.2">
      <c r="B13" s="161" t="s">
        <v>165</v>
      </c>
      <c r="C13" s="162">
        <v>10</v>
      </c>
      <c r="D13" s="162">
        <v>1</v>
      </c>
      <c r="E13" s="162">
        <v>17</v>
      </c>
    </row>
    <row r="14" spans="2:9" ht="13.5" x14ac:dyDescent="0.2">
      <c r="B14" s="161" t="s">
        <v>166</v>
      </c>
      <c r="C14" s="163">
        <v>33</v>
      </c>
      <c r="D14" s="163">
        <v>1</v>
      </c>
      <c r="E14" s="163">
        <v>67</v>
      </c>
    </row>
    <row r="15" spans="2:9" ht="13.5" x14ac:dyDescent="0.2">
      <c r="B15" s="164" t="s">
        <v>167</v>
      </c>
      <c r="C15" s="165">
        <v>65</v>
      </c>
      <c r="D15" s="165">
        <v>0</v>
      </c>
      <c r="E15" s="165">
        <v>114</v>
      </c>
    </row>
    <row r="16" spans="2:9" x14ac:dyDescent="0.2">
      <c r="C16" s="156"/>
      <c r="D16" s="156"/>
      <c r="E16" s="156"/>
    </row>
    <row r="20" spans="3:5" x14ac:dyDescent="0.2">
      <c r="C20" s="170"/>
      <c r="D20" s="170"/>
      <c r="E20" s="170"/>
    </row>
    <row r="21" spans="3:5" x14ac:dyDescent="0.2">
      <c r="C21" s="170"/>
      <c r="D21" s="170"/>
      <c r="E21" s="170"/>
    </row>
    <row r="22" spans="3:5" x14ac:dyDescent="0.2">
      <c r="C22" s="170"/>
      <c r="D22" s="170"/>
      <c r="E22" s="170"/>
    </row>
  </sheetData>
  <mergeCells count="1">
    <mergeCell ref="B2: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opLeftCell="C2" workbookViewId="0">
      <selection activeCell="C15" sqref="A15:XFD15"/>
    </sheetView>
  </sheetViews>
  <sheetFormatPr defaultRowHeight="15" x14ac:dyDescent="0.25"/>
  <cols>
    <col min="1" max="1" width="6.28515625" hidden="1" customWidth="1"/>
    <col min="2" max="2" width="7.85546875" hidden="1" customWidth="1"/>
    <col min="13" max="13" width="10.5703125" bestFit="1" customWidth="1"/>
    <col min="257" max="258" width="0" hidden="1" customWidth="1"/>
    <col min="269" max="269" width="10.5703125" bestFit="1" customWidth="1"/>
    <col min="513" max="514" width="0" hidden="1" customWidth="1"/>
    <col min="525" max="525" width="10.5703125" bestFit="1" customWidth="1"/>
    <col min="769" max="770" width="0" hidden="1" customWidth="1"/>
    <col min="781" max="781" width="10.5703125" bestFit="1" customWidth="1"/>
    <col min="1025" max="1026" width="0" hidden="1" customWidth="1"/>
    <col min="1037" max="1037" width="10.5703125" bestFit="1" customWidth="1"/>
    <col min="1281" max="1282" width="0" hidden="1" customWidth="1"/>
    <col min="1293" max="1293" width="10.5703125" bestFit="1" customWidth="1"/>
    <col min="1537" max="1538" width="0" hidden="1" customWidth="1"/>
    <col min="1549" max="1549" width="10.5703125" bestFit="1" customWidth="1"/>
    <col min="1793" max="1794" width="0" hidden="1" customWidth="1"/>
    <col min="1805" max="1805" width="10.5703125" bestFit="1" customWidth="1"/>
    <col min="2049" max="2050" width="0" hidden="1" customWidth="1"/>
    <col min="2061" max="2061" width="10.5703125" bestFit="1" customWidth="1"/>
    <col min="2305" max="2306" width="0" hidden="1" customWidth="1"/>
    <col min="2317" max="2317" width="10.5703125" bestFit="1" customWidth="1"/>
    <col min="2561" max="2562" width="0" hidden="1" customWidth="1"/>
    <col min="2573" max="2573" width="10.5703125" bestFit="1" customWidth="1"/>
    <col min="2817" max="2818" width="0" hidden="1" customWidth="1"/>
    <col min="2829" max="2829" width="10.5703125" bestFit="1" customWidth="1"/>
    <col min="3073" max="3074" width="0" hidden="1" customWidth="1"/>
    <col min="3085" max="3085" width="10.5703125" bestFit="1" customWidth="1"/>
    <col min="3329" max="3330" width="0" hidden="1" customWidth="1"/>
    <col min="3341" max="3341" width="10.5703125" bestFit="1" customWidth="1"/>
    <col min="3585" max="3586" width="0" hidden="1" customWidth="1"/>
    <col min="3597" max="3597" width="10.5703125" bestFit="1" customWidth="1"/>
    <col min="3841" max="3842" width="0" hidden="1" customWidth="1"/>
    <col min="3853" max="3853" width="10.5703125" bestFit="1" customWidth="1"/>
    <col min="4097" max="4098" width="0" hidden="1" customWidth="1"/>
    <col min="4109" max="4109" width="10.5703125" bestFit="1" customWidth="1"/>
    <col min="4353" max="4354" width="0" hidden="1" customWidth="1"/>
    <col min="4365" max="4365" width="10.5703125" bestFit="1" customWidth="1"/>
    <col min="4609" max="4610" width="0" hidden="1" customWidth="1"/>
    <col min="4621" max="4621" width="10.5703125" bestFit="1" customWidth="1"/>
    <col min="4865" max="4866" width="0" hidden="1" customWidth="1"/>
    <col min="4877" max="4877" width="10.5703125" bestFit="1" customWidth="1"/>
    <col min="5121" max="5122" width="0" hidden="1" customWidth="1"/>
    <col min="5133" max="5133" width="10.5703125" bestFit="1" customWidth="1"/>
    <col min="5377" max="5378" width="0" hidden="1" customWidth="1"/>
    <col min="5389" max="5389" width="10.5703125" bestFit="1" customWidth="1"/>
    <col min="5633" max="5634" width="0" hidden="1" customWidth="1"/>
    <col min="5645" max="5645" width="10.5703125" bestFit="1" customWidth="1"/>
    <col min="5889" max="5890" width="0" hidden="1" customWidth="1"/>
    <col min="5901" max="5901" width="10.5703125" bestFit="1" customWidth="1"/>
    <col min="6145" max="6146" width="0" hidden="1" customWidth="1"/>
    <col min="6157" max="6157" width="10.5703125" bestFit="1" customWidth="1"/>
    <col min="6401" max="6402" width="0" hidden="1" customWidth="1"/>
    <col min="6413" max="6413" width="10.5703125" bestFit="1" customWidth="1"/>
    <col min="6657" max="6658" width="0" hidden="1" customWidth="1"/>
    <col min="6669" max="6669" width="10.5703125" bestFit="1" customWidth="1"/>
    <col min="6913" max="6914" width="0" hidden="1" customWidth="1"/>
    <col min="6925" max="6925" width="10.5703125" bestFit="1" customWidth="1"/>
    <col min="7169" max="7170" width="0" hidden="1" customWidth="1"/>
    <col min="7181" max="7181" width="10.5703125" bestFit="1" customWidth="1"/>
    <col min="7425" max="7426" width="0" hidden="1" customWidth="1"/>
    <col min="7437" max="7437" width="10.5703125" bestFit="1" customWidth="1"/>
    <col min="7681" max="7682" width="0" hidden="1" customWidth="1"/>
    <col min="7693" max="7693" width="10.5703125" bestFit="1" customWidth="1"/>
    <col min="7937" max="7938" width="0" hidden="1" customWidth="1"/>
    <col min="7949" max="7949" width="10.5703125" bestFit="1" customWidth="1"/>
    <col min="8193" max="8194" width="0" hidden="1" customWidth="1"/>
    <col min="8205" max="8205" width="10.5703125" bestFit="1" customWidth="1"/>
    <col min="8449" max="8450" width="0" hidden="1" customWidth="1"/>
    <col min="8461" max="8461" width="10.5703125" bestFit="1" customWidth="1"/>
    <col min="8705" max="8706" width="0" hidden="1" customWidth="1"/>
    <col min="8717" max="8717" width="10.5703125" bestFit="1" customWidth="1"/>
    <col min="8961" max="8962" width="0" hidden="1" customWidth="1"/>
    <col min="8973" max="8973" width="10.5703125" bestFit="1" customWidth="1"/>
    <col min="9217" max="9218" width="0" hidden="1" customWidth="1"/>
    <col min="9229" max="9229" width="10.5703125" bestFit="1" customWidth="1"/>
    <col min="9473" max="9474" width="0" hidden="1" customWidth="1"/>
    <col min="9485" max="9485" width="10.5703125" bestFit="1" customWidth="1"/>
    <col min="9729" max="9730" width="0" hidden="1" customWidth="1"/>
    <col min="9741" max="9741" width="10.5703125" bestFit="1" customWidth="1"/>
    <col min="9985" max="9986" width="0" hidden="1" customWidth="1"/>
    <col min="9997" max="9997" width="10.5703125" bestFit="1" customWidth="1"/>
    <col min="10241" max="10242" width="0" hidden="1" customWidth="1"/>
    <col min="10253" max="10253" width="10.5703125" bestFit="1" customWidth="1"/>
    <col min="10497" max="10498" width="0" hidden="1" customWidth="1"/>
    <col min="10509" max="10509" width="10.5703125" bestFit="1" customWidth="1"/>
    <col min="10753" max="10754" width="0" hidden="1" customWidth="1"/>
    <col min="10765" max="10765" width="10.5703125" bestFit="1" customWidth="1"/>
    <col min="11009" max="11010" width="0" hidden="1" customWidth="1"/>
    <col min="11021" max="11021" width="10.5703125" bestFit="1" customWidth="1"/>
    <col min="11265" max="11266" width="0" hidden="1" customWidth="1"/>
    <col min="11277" max="11277" width="10.5703125" bestFit="1" customWidth="1"/>
    <col min="11521" max="11522" width="0" hidden="1" customWidth="1"/>
    <col min="11533" max="11533" width="10.5703125" bestFit="1" customWidth="1"/>
    <col min="11777" max="11778" width="0" hidden="1" customWidth="1"/>
    <col min="11789" max="11789" width="10.5703125" bestFit="1" customWidth="1"/>
    <col min="12033" max="12034" width="0" hidden="1" customWidth="1"/>
    <col min="12045" max="12045" width="10.5703125" bestFit="1" customWidth="1"/>
    <col min="12289" max="12290" width="0" hidden="1" customWidth="1"/>
    <col min="12301" max="12301" width="10.5703125" bestFit="1" customWidth="1"/>
    <col min="12545" max="12546" width="0" hidden="1" customWidth="1"/>
    <col min="12557" max="12557" width="10.5703125" bestFit="1" customWidth="1"/>
    <col min="12801" max="12802" width="0" hidden="1" customWidth="1"/>
    <col min="12813" max="12813" width="10.5703125" bestFit="1" customWidth="1"/>
    <col min="13057" max="13058" width="0" hidden="1" customWidth="1"/>
    <col min="13069" max="13069" width="10.5703125" bestFit="1" customWidth="1"/>
    <col min="13313" max="13314" width="0" hidden="1" customWidth="1"/>
    <col min="13325" max="13325" width="10.5703125" bestFit="1" customWidth="1"/>
    <col min="13569" max="13570" width="0" hidden="1" customWidth="1"/>
    <col min="13581" max="13581" width="10.5703125" bestFit="1" customWidth="1"/>
    <col min="13825" max="13826" width="0" hidden="1" customWidth="1"/>
    <col min="13837" max="13837" width="10.5703125" bestFit="1" customWidth="1"/>
    <col min="14081" max="14082" width="0" hidden="1" customWidth="1"/>
    <col min="14093" max="14093" width="10.5703125" bestFit="1" customWidth="1"/>
    <col min="14337" max="14338" width="0" hidden="1" customWidth="1"/>
    <col min="14349" max="14349" width="10.5703125" bestFit="1" customWidth="1"/>
    <col min="14593" max="14594" width="0" hidden="1" customWidth="1"/>
    <col min="14605" max="14605" width="10.5703125" bestFit="1" customWidth="1"/>
    <col min="14849" max="14850" width="0" hidden="1" customWidth="1"/>
    <col min="14861" max="14861" width="10.5703125" bestFit="1" customWidth="1"/>
    <col min="15105" max="15106" width="0" hidden="1" customWidth="1"/>
    <col min="15117" max="15117" width="10.5703125" bestFit="1" customWidth="1"/>
    <col min="15361" max="15362" width="0" hidden="1" customWidth="1"/>
    <col min="15373" max="15373" width="10.5703125" bestFit="1" customWidth="1"/>
    <col min="15617" max="15618" width="0" hidden="1" customWidth="1"/>
    <col min="15629" max="15629" width="10.5703125" bestFit="1" customWidth="1"/>
    <col min="15873" max="15874" width="0" hidden="1" customWidth="1"/>
    <col min="15885" max="15885" width="10.5703125" bestFit="1" customWidth="1"/>
    <col min="16129" max="16130" width="0" hidden="1" customWidth="1"/>
    <col min="16141" max="16141" width="10.5703125" bestFit="1" customWidth="1"/>
  </cols>
  <sheetData>
    <row r="1" spans="1:37" s="185" customFormat="1" ht="12.75" hidden="1" x14ac:dyDescent="0.2">
      <c r="A1" s="185" t="s">
        <v>203</v>
      </c>
      <c r="B1" s="185" t="s">
        <v>204</v>
      </c>
    </row>
    <row r="3" spans="1:37" x14ac:dyDescent="0.25">
      <c r="C3" s="375" t="s">
        <v>0</v>
      </c>
      <c r="D3" s="376"/>
      <c r="E3" s="372" t="s">
        <v>212</v>
      </c>
      <c r="F3" s="373"/>
      <c r="G3" s="374"/>
      <c r="H3" s="372" t="s">
        <v>213</v>
      </c>
      <c r="I3" s="373"/>
      <c r="J3" s="374"/>
      <c r="K3" s="372" t="s">
        <v>214</v>
      </c>
      <c r="L3" s="373"/>
      <c r="M3" s="374"/>
      <c r="N3" s="372" t="s">
        <v>215</v>
      </c>
      <c r="O3" s="373"/>
      <c r="P3" s="374"/>
      <c r="Q3" s="372" t="s">
        <v>216</v>
      </c>
      <c r="R3" s="373"/>
      <c r="S3" s="374"/>
      <c r="T3" s="372" t="s">
        <v>217</v>
      </c>
      <c r="U3" s="373"/>
      <c r="V3" s="374"/>
      <c r="W3" s="372" t="s">
        <v>218</v>
      </c>
      <c r="X3" s="373"/>
      <c r="Y3" s="374"/>
      <c r="Z3" s="372" t="s">
        <v>219</v>
      </c>
      <c r="AA3" s="373"/>
      <c r="AB3" s="374"/>
      <c r="AC3" s="372" t="s">
        <v>31</v>
      </c>
      <c r="AD3" s="373"/>
      <c r="AE3" s="374"/>
      <c r="AF3" s="372" t="s">
        <v>32</v>
      </c>
      <c r="AG3" s="373"/>
      <c r="AH3" s="374"/>
      <c r="AI3" s="372" t="s">
        <v>33</v>
      </c>
      <c r="AJ3" s="373"/>
      <c r="AK3" s="374"/>
    </row>
    <row r="4" spans="1:37" x14ac:dyDescent="0.25">
      <c r="C4" s="375" t="s">
        <v>29</v>
      </c>
      <c r="D4" s="376"/>
      <c r="E4" s="7" t="s">
        <v>37</v>
      </c>
      <c r="F4" s="7" t="s">
        <v>41</v>
      </c>
      <c r="G4" s="7" t="s">
        <v>28</v>
      </c>
      <c r="H4" s="7" t="s">
        <v>37</v>
      </c>
      <c r="I4" s="7" t="s">
        <v>41</v>
      </c>
      <c r="J4" s="7" t="s">
        <v>28</v>
      </c>
      <c r="K4" s="7" t="s">
        <v>37</v>
      </c>
      <c r="L4" s="7" t="s">
        <v>41</v>
      </c>
      <c r="M4" s="7" t="s">
        <v>28</v>
      </c>
      <c r="N4" s="7" t="s">
        <v>37</v>
      </c>
      <c r="O4" s="7" t="s">
        <v>41</v>
      </c>
      <c r="P4" s="7" t="s">
        <v>28</v>
      </c>
      <c r="Q4" s="7" t="s">
        <v>37</v>
      </c>
      <c r="R4" s="7" t="s">
        <v>41</v>
      </c>
      <c r="S4" s="7" t="s">
        <v>28</v>
      </c>
      <c r="T4" s="7" t="s">
        <v>37</v>
      </c>
      <c r="U4" s="7" t="s">
        <v>41</v>
      </c>
      <c r="V4" s="7" t="s">
        <v>28</v>
      </c>
      <c r="W4" s="7" t="s">
        <v>37</v>
      </c>
      <c r="X4" s="7" t="s">
        <v>41</v>
      </c>
      <c r="Y4" s="7" t="s">
        <v>28</v>
      </c>
      <c r="Z4" s="7" t="s">
        <v>37</v>
      </c>
      <c r="AA4" s="7" t="s">
        <v>41</v>
      </c>
      <c r="AB4" s="7" t="s">
        <v>28</v>
      </c>
      <c r="AC4" s="7" t="s">
        <v>37</v>
      </c>
      <c r="AD4" s="7" t="s">
        <v>41</v>
      </c>
      <c r="AE4" s="7" t="s">
        <v>28</v>
      </c>
      <c r="AF4" s="7" t="s">
        <v>37</v>
      </c>
      <c r="AG4" s="7" t="s">
        <v>41</v>
      </c>
      <c r="AH4" s="7" t="s">
        <v>28</v>
      </c>
      <c r="AI4" s="7" t="s">
        <v>37</v>
      </c>
      <c r="AJ4" s="7" t="s">
        <v>41</v>
      </c>
      <c r="AK4" s="7" t="s">
        <v>28</v>
      </c>
    </row>
    <row r="5" spans="1:37" ht="22.5" x14ac:dyDescent="0.25">
      <c r="C5" s="8" t="s">
        <v>34</v>
      </c>
      <c r="D5" s="9" t="s">
        <v>36</v>
      </c>
      <c r="E5" s="9" t="s">
        <v>36</v>
      </c>
      <c r="F5" s="9" t="s">
        <v>36</v>
      </c>
      <c r="G5" s="9" t="s">
        <v>36</v>
      </c>
      <c r="H5" s="9" t="s">
        <v>36</v>
      </c>
      <c r="I5" s="9" t="s">
        <v>36</v>
      </c>
      <c r="J5" s="9" t="s">
        <v>36</v>
      </c>
      <c r="K5" s="9" t="s">
        <v>36</v>
      </c>
      <c r="L5" s="9" t="s">
        <v>36</v>
      </c>
      <c r="M5" s="9" t="s">
        <v>36</v>
      </c>
      <c r="N5" s="9" t="s">
        <v>36</v>
      </c>
      <c r="O5" s="9" t="s">
        <v>36</v>
      </c>
      <c r="P5" s="9" t="s">
        <v>36</v>
      </c>
      <c r="Q5" s="9" t="s">
        <v>36</v>
      </c>
      <c r="R5" s="9" t="s">
        <v>36</v>
      </c>
      <c r="S5" s="9" t="s">
        <v>36</v>
      </c>
      <c r="T5" s="9" t="s">
        <v>36</v>
      </c>
      <c r="U5" s="9" t="s">
        <v>36</v>
      </c>
      <c r="V5" s="9" t="s">
        <v>36</v>
      </c>
      <c r="W5" s="9" t="s">
        <v>36</v>
      </c>
      <c r="X5" s="9" t="s">
        <v>36</v>
      </c>
      <c r="Y5" s="9" t="s">
        <v>36</v>
      </c>
      <c r="Z5" s="9" t="s">
        <v>36</v>
      </c>
      <c r="AA5" s="9" t="s">
        <v>36</v>
      </c>
      <c r="AB5" s="9" t="s">
        <v>36</v>
      </c>
      <c r="AC5" s="9" t="s">
        <v>36</v>
      </c>
      <c r="AD5" s="9" t="s">
        <v>36</v>
      </c>
      <c r="AE5" s="9" t="s">
        <v>36</v>
      </c>
      <c r="AF5" s="9" t="s">
        <v>36</v>
      </c>
      <c r="AG5" s="9" t="s">
        <v>36</v>
      </c>
      <c r="AH5" s="9" t="s">
        <v>36</v>
      </c>
      <c r="AI5" s="9" t="s">
        <v>36</v>
      </c>
      <c r="AJ5" s="9" t="s">
        <v>36</v>
      </c>
      <c r="AK5" s="9" t="s">
        <v>36</v>
      </c>
    </row>
    <row r="6" spans="1:37" x14ac:dyDescent="0.25">
      <c r="C6" s="10" t="s">
        <v>200</v>
      </c>
      <c r="D6" s="9" t="s">
        <v>36</v>
      </c>
      <c r="E6" s="11">
        <v>7096</v>
      </c>
      <c r="F6" s="11">
        <v>373286</v>
      </c>
      <c r="G6" s="11">
        <v>380382</v>
      </c>
      <c r="H6" s="11">
        <v>6980</v>
      </c>
      <c r="I6" s="11">
        <v>378491</v>
      </c>
      <c r="J6" s="11">
        <v>385471</v>
      </c>
      <c r="K6" s="11">
        <v>6563</v>
      </c>
      <c r="L6" s="11">
        <v>356475</v>
      </c>
      <c r="M6" s="11">
        <v>363038</v>
      </c>
      <c r="N6" s="11">
        <v>6122</v>
      </c>
      <c r="O6" s="11">
        <v>343177</v>
      </c>
      <c r="P6" s="11">
        <v>349299</v>
      </c>
      <c r="Q6" s="11">
        <v>5818</v>
      </c>
      <c r="R6" s="11">
        <v>334855</v>
      </c>
      <c r="S6" s="11">
        <v>340673</v>
      </c>
      <c r="T6" s="11">
        <v>5669</v>
      </c>
      <c r="U6" s="11">
        <v>332947</v>
      </c>
      <c r="V6" s="11">
        <v>338616</v>
      </c>
      <c r="W6" s="11">
        <v>5131</v>
      </c>
      <c r="X6" s="11">
        <v>325847</v>
      </c>
      <c r="Y6" s="11">
        <v>330978</v>
      </c>
      <c r="Z6" s="11">
        <v>4725</v>
      </c>
      <c r="AA6" s="11">
        <v>310745</v>
      </c>
      <c r="AB6" s="11">
        <v>315470</v>
      </c>
      <c r="AC6" s="11">
        <v>4237</v>
      </c>
      <c r="AD6" s="11">
        <v>307254</v>
      </c>
      <c r="AE6" s="11">
        <v>311491</v>
      </c>
      <c r="AF6" s="11">
        <v>4090</v>
      </c>
      <c r="AG6" s="11">
        <v>302735</v>
      </c>
      <c r="AH6" s="11">
        <v>306825</v>
      </c>
      <c r="AI6" s="11">
        <v>3860</v>
      </c>
      <c r="AJ6" s="11">
        <v>292019</v>
      </c>
      <c r="AK6" s="11">
        <v>295879</v>
      </c>
    </row>
    <row r="7" spans="1:37" ht="21" x14ac:dyDescent="0.25">
      <c r="C7" s="10" t="s">
        <v>220</v>
      </c>
      <c r="D7" s="9" t="s">
        <v>36</v>
      </c>
      <c r="E7" s="12">
        <v>59</v>
      </c>
      <c r="F7" s="12">
        <v>1434</v>
      </c>
      <c r="G7" s="12">
        <v>1493</v>
      </c>
      <c r="H7" s="12">
        <v>69</v>
      </c>
      <c r="I7" s="12">
        <v>1556</v>
      </c>
      <c r="J7" s="12">
        <v>1625</v>
      </c>
      <c r="K7" s="12">
        <v>49</v>
      </c>
      <c r="L7" s="12">
        <v>1482</v>
      </c>
      <c r="M7" s="12">
        <v>1531</v>
      </c>
      <c r="N7" s="12">
        <v>40</v>
      </c>
      <c r="O7" s="12">
        <v>1407</v>
      </c>
      <c r="P7" s="12">
        <v>1447</v>
      </c>
      <c r="Q7" s="12">
        <v>57</v>
      </c>
      <c r="R7" s="12">
        <v>1444</v>
      </c>
      <c r="S7" s="12">
        <v>1501</v>
      </c>
      <c r="T7" s="12">
        <v>59</v>
      </c>
      <c r="U7" s="12">
        <v>1522</v>
      </c>
      <c r="V7" s="12">
        <v>1581</v>
      </c>
      <c r="W7" s="12">
        <v>37</v>
      </c>
      <c r="X7" s="12">
        <v>1512</v>
      </c>
      <c r="Y7" s="12">
        <v>1549</v>
      </c>
      <c r="Z7" s="12">
        <v>35</v>
      </c>
      <c r="AA7" s="12">
        <v>1622</v>
      </c>
      <c r="AB7" s="12">
        <v>1657</v>
      </c>
      <c r="AC7" s="12">
        <v>46</v>
      </c>
      <c r="AD7" s="12">
        <v>1627</v>
      </c>
      <c r="AE7" s="12">
        <v>1673</v>
      </c>
      <c r="AF7" s="12">
        <v>48</v>
      </c>
      <c r="AG7" s="12">
        <v>2015</v>
      </c>
      <c r="AH7" s="12">
        <v>2063</v>
      </c>
      <c r="AI7" s="12">
        <v>37</v>
      </c>
      <c r="AJ7" s="12">
        <v>1780</v>
      </c>
      <c r="AK7" s="12">
        <v>1817</v>
      </c>
    </row>
    <row r="8" spans="1:37" ht="21" x14ac:dyDescent="0.25">
      <c r="C8" s="10" t="s">
        <v>221</v>
      </c>
      <c r="D8" s="9" t="s">
        <v>36</v>
      </c>
      <c r="E8" s="11">
        <v>35</v>
      </c>
      <c r="F8" s="11">
        <v>640</v>
      </c>
      <c r="G8" s="11">
        <v>675</v>
      </c>
      <c r="H8" s="11">
        <v>22</v>
      </c>
      <c r="I8" s="11">
        <v>711</v>
      </c>
      <c r="J8" s="11">
        <v>733</v>
      </c>
      <c r="K8" s="11">
        <v>27</v>
      </c>
      <c r="L8" s="11">
        <v>671</v>
      </c>
      <c r="M8" s="11">
        <v>698</v>
      </c>
      <c r="N8" s="11">
        <v>21</v>
      </c>
      <c r="O8" s="11">
        <v>691</v>
      </c>
      <c r="P8" s="11">
        <v>712</v>
      </c>
      <c r="Q8" s="11">
        <v>34</v>
      </c>
      <c r="R8" s="11">
        <v>641</v>
      </c>
      <c r="S8" s="11">
        <v>675</v>
      </c>
      <c r="T8" s="11">
        <v>36</v>
      </c>
      <c r="U8" s="11">
        <v>649</v>
      </c>
      <c r="V8" s="11">
        <v>685</v>
      </c>
      <c r="W8" s="11">
        <v>15</v>
      </c>
      <c r="X8" s="11">
        <v>708</v>
      </c>
      <c r="Y8" s="11">
        <v>723</v>
      </c>
      <c r="Z8" s="11">
        <v>15</v>
      </c>
      <c r="AA8" s="11">
        <v>857</v>
      </c>
      <c r="AB8" s="11">
        <v>872</v>
      </c>
      <c r="AC8" s="11">
        <v>20</v>
      </c>
      <c r="AD8" s="11">
        <v>758</v>
      </c>
      <c r="AE8" s="11">
        <v>778</v>
      </c>
      <c r="AF8" s="11">
        <v>25</v>
      </c>
      <c r="AG8" s="11">
        <v>1177</v>
      </c>
      <c r="AH8" s="11">
        <v>1202</v>
      </c>
      <c r="AI8" s="11">
        <v>23</v>
      </c>
      <c r="AJ8" s="11">
        <v>1053</v>
      </c>
      <c r="AK8" s="11">
        <v>1076</v>
      </c>
    </row>
    <row r="9" spans="1:37" ht="21" x14ac:dyDescent="0.25">
      <c r="C9" s="10" t="s">
        <v>222</v>
      </c>
      <c r="D9" s="9" t="s">
        <v>36</v>
      </c>
      <c r="E9" s="12">
        <v>24</v>
      </c>
      <c r="F9" s="12">
        <v>794</v>
      </c>
      <c r="G9" s="12">
        <v>818</v>
      </c>
      <c r="H9" s="12">
        <v>47</v>
      </c>
      <c r="I9" s="12">
        <v>845</v>
      </c>
      <c r="J9" s="12">
        <v>892</v>
      </c>
      <c r="K9" s="12">
        <v>22</v>
      </c>
      <c r="L9" s="12">
        <v>811</v>
      </c>
      <c r="M9" s="12">
        <v>833</v>
      </c>
      <c r="N9" s="12">
        <v>19</v>
      </c>
      <c r="O9" s="12">
        <v>716</v>
      </c>
      <c r="P9" s="12">
        <v>735</v>
      </c>
      <c r="Q9" s="12">
        <v>23</v>
      </c>
      <c r="R9" s="12">
        <v>803</v>
      </c>
      <c r="S9" s="12">
        <v>826</v>
      </c>
      <c r="T9" s="12">
        <v>23</v>
      </c>
      <c r="U9" s="12">
        <v>873</v>
      </c>
      <c r="V9" s="12">
        <v>896</v>
      </c>
      <c r="W9" s="12">
        <v>22</v>
      </c>
      <c r="X9" s="12">
        <v>804</v>
      </c>
      <c r="Y9" s="12">
        <v>826</v>
      </c>
      <c r="Z9" s="12">
        <v>20</v>
      </c>
      <c r="AA9" s="12">
        <v>765</v>
      </c>
      <c r="AB9" s="12">
        <v>785</v>
      </c>
      <c r="AC9" s="12">
        <v>26</v>
      </c>
      <c r="AD9" s="12">
        <v>869</v>
      </c>
      <c r="AE9" s="12">
        <v>895</v>
      </c>
      <c r="AF9" s="12">
        <v>23</v>
      </c>
      <c r="AG9" s="12">
        <v>838</v>
      </c>
      <c r="AH9" s="12">
        <v>861</v>
      </c>
      <c r="AI9" s="12">
        <v>14</v>
      </c>
      <c r="AJ9" s="12">
        <v>727</v>
      </c>
      <c r="AK9" s="12">
        <v>741</v>
      </c>
    </row>
    <row r="10" spans="1:37" x14ac:dyDescent="0.25">
      <c r="C10" s="195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</row>
    <row r="11" spans="1:37" x14ac:dyDescent="0.25">
      <c r="C11" s="195"/>
      <c r="D11" s="208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</row>
    <row r="12" spans="1:37" x14ac:dyDescent="0.25"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 s="209">
        <v>2011</v>
      </c>
    </row>
    <row r="13" spans="1:37" x14ac:dyDescent="0.25">
      <c r="C13" s="195" t="s">
        <v>16</v>
      </c>
      <c r="E13" s="210">
        <f>E7/E7*100-100</f>
        <v>0</v>
      </c>
      <c r="F13" s="210">
        <f>H7/E7*100-100</f>
        <v>16.949152542372886</v>
      </c>
      <c r="G13" s="210">
        <f>K7/E7*100-100</f>
        <v>-16.949152542372886</v>
      </c>
      <c r="H13" s="210">
        <f>N7/E7*100-100</f>
        <v>-32.203389830508485</v>
      </c>
      <c r="I13" s="210">
        <f>Q7/E7*100-100</f>
        <v>-3.3898305084745743</v>
      </c>
      <c r="J13" s="210">
        <f>T7/E7*100-100</f>
        <v>0</v>
      </c>
      <c r="K13" s="210">
        <f>W7/E7*100-100</f>
        <v>-37.288135593220339</v>
      </c>
      <c r="L13" s="210">
        <f>Z7/E7*100-100</f>
        <v>-40.677966101694921</v>
      </c>
      <c r="M13" s="210">
        <v>-22.033898305084747</v>
      </c>
      <c r="N13" s="210">
        <f>AF7/E7*100-100</f>
        <v>-18.644067796610159</v>
      </c>
      <c r="O13" s="210">
        <f>AI7/E7*100-100</f>
        <v>-37.288135593220339</v>
      </c>
    </row>
    <row r="14" spans="1:37" x14ac:dyDescent="0.25">
      <c r="C14" s="195" t="s">
        <v>200</v>
      </c>
      <c r="E14" s="210">
        <v>0</v>
      </c>
      <c r="F14" s="210">
        <f>H6/E6*100-100</f>
        <v>-1.6347237880496124</v>
      </c>
      <c r="G14" s="210">
        <f>K6/E6*100-100</f>
        <v>-7.5112739571589628</v>
      </c>
      <c r="H14" s="210">
        <f>N6/E6*100-100</f>
        <v>-13.726042841037199</v>
      </c>
      <c r="I14" s="210">
        <f>Q6/E6*100-100</f>
        <v>-18.010146561443065</v>
      </c>
      <c r="J14" s="210">
        <f>T6/E6*100-100</f>
        <v>-20.109921082299891</v>
      </c>
      <c r="K14" s="210">
        <f>W6/E6*100-100</f>
        <v>-27.691657271702368</v>
      </c>
      <c r="L14" s="210">
        <f>Z6/E6*100-100</f>
        <v>-33.41319052987599</v>
      </c>
      <c r="M14" s="210">
        <f>AC6/E6*100-100</f>
        <v>-40.29030439684329</v>
      </c>
      <c r="N14" s="210">
        <f>AF6/E6*100-100</f>
        <v>-42.361894024802702</v>
      </c>
      <c r="O14" s="210">
        <f>AI6/E6*100-100</f>
        <v>-45.603156708004512</v>
      </c>
    </row>
  </sheetData>
  <mergeCells count="13">
    <mergeCell ref="C4:D4"/>
    <mergeCell ref="T3:V3"/>
    <mergeCell ref="W3:Y3"/>
    <mergeCell ref="Z3:AB3"/>
    <mergeCell ref="AC3:AE3"/>
    <mergeCell ref="AF3:AH3"/>
    <mergeCell ref="AI3:AK3"/>
    <mergeCell ref="C3:D3"/>
    <mergeCell ref="E3:G3"/>
    <mergeCell ref="H3:J3"/>
    <mergeCell ref="K3:M3"/>
    <mergeCell ref="N3:P3"/>
    <mergeCell ref="Q3:S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tabSelected="1" workbookViewId="0">
      <selection activeCell="I20" sqref="I20"/>
    </sheetView>
  </sheetViews>
  <sheetFormatPr defaultRowHeight="15" x14ac:dyDescent="0.25"/>
  <cols>
    <col min="2" max="2" width="14.5703125" customWidth="1"/>
    <col min="6" max="7" width="10.7109375" customWidth="1"/>
    <col min="8" max="9" width="15" customWidth="1"/>
  </cols>
  <sheetData>
    <row r="3" spans="1:3" x14ac:dyDescent="0.25">
      <c r="B3" t="s">
        <v>289</v>
      </c>
      <c r="C3" t="s">
        <v>97</v>
      </c>
    </row>
    <row r="4" spans="1:3" x14ac:dyDescent="0.25">
      <c r="A4" t="s">
        <v>16</v>
      </c>
      <c r="B4" t="s">
        <v>86</v>
      </c>
      <c r="C4" s="210">
        <v>1.1513199999999999</v>
      </c>
    </row>
    <row r="5" spans="1:3" x14ac:dyDescent="0.25">
      <c r="A5" t="s">
        <v>16</v>
      </c>
      <c r="B5" t="s">
        <v>155</v>
      </c>
      <c r="C5" s="210">
        <v>0</v>
      </c>
    </row>
    <row r="6" spans="1:3" x14ac:dyDescent="0.25">
      <c r="A6" t="s">
        <v>16</v>
      </c>
      <c r="B6" t="s">
        <v>292</v>
      </c>
      <c r="C6" s="210">
        <v>7.5376899999999996</v>
      </c>
    </row>
    <row r="7" spans="1:3" x14ac:dyDescent="0.25">
      <c r="A7" t="s">
        <v>16</v>
      </c>
      <c r="B7" t="s">
        <v>15</v>
      </c>
      <c r="C7" s="210">
        <v>3.51044</v>
      </c>
    </row>
    <row r="8" spans="1:3" x14ac:dyDescent="0.25">
      <c r="A8" t="s">
        <v>17</v>
      </c>
      <c r="B8" t="s">
        <v>86</v>
      </c>
      <c r="C8" s="210">
        <v>0.61538000000000004</v>
      </c>
    </row>
    <row r="9" spans="1:3" x14ac:dyDescent="0.25">
      <c r="A9" t="s">
        <v>17</v>
      </c>
      <c r="B9" t="s">
        <v>155</v>
      </c>
      <c r="C9" s="210">
        <v>0</v>
      </c>
    </row>
    <row r="10" spans="1:3" x14ac:dyDescent="0.25">
      <c r="A10" t="s">
        <v>17</v>
      </c>
      <c r="B10" t="s">
        <v>292</v>
      </c>
      <c r="C10" s="210">
        <v>8.4677399999999992</v>
      </c>
    </row>
    <row r="11" spans="1:3" x14ac:dyDescent="0.25">
      <c r="A11" t="s">
        <v>17</v>
      </c>
      <c r="B11" t="s">
        <v>15</v>
      </c>
      <c r="C11" s="210">
        <v>3.7037</v>
      </c>
    </row>
    <row r="12" spans="1:3" x14ac:dyDescent="0.25">
      <c r="A12" t="s">
        <v>18</v>
      </c>
      <c r="B12" t="s">
        <v>86</v>
      </c>
      <c r="C12" s="210">
        <v>1.76678</v>
      </c>
    </row>
    <row r="13" spans="1:3" x14ac:dyDescent="0.25">
      <c r="A13" t="s">
        <v>18</v>
      </c>
      <c r="B13" t="s">
        <v>155</v>
      </c>
      <c r="C13" s="210">
        <v>0</v>
      </c>
    </row>
    <row r="14" spans="1:3" x14ac:dyDescent="0.25">
      <c r="A14" t="s">
        <v>18</v>
      </c>
      <c r="B14" t="s">
        <v>292</v>
      </c>
      <c r="C14" s="210">
        <v>6</v>
      </c>
    </row>
    <row r="15" spans="1:3" x14ac:dyDescent="0.25">
      <c r="A15" t="s">
        <v>18</v>
      </c>
      <c r="B15" t="s">
        <v>15</v>
      </c>
      <c r="C15" s="210">
        <v>3.23326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M18" sqref="M18"/>
    </sheetView>
  </sheetViews>
  <sheetFormatPr defaultRowHeight="15" x14ac:dyDescent="0.25"/>
  <cols>
    <col min="2" max="2" width="14.5703125" customWidth="1"/>
    <col min="6" max="7" width="10.7109375" customWidth="1"/>
    <col min="8" max="9" width="15" customWidth="1"/>
  </cols>
  <sheetData>
    <row r="3" spans="1:3" x14ac:dyDescent="0.25">
      <c r="B3" t="s">
        <v>289</v>
      </c>
      <c r="C3" t="s">
        <v>98</v>
      </c>
    </row>
    <row r="4" spans="1:3" x14ac:dyDescent="0.25">
      <c r="A4" t="s">
        <v>16</v>
      </c>
      <c r="B4" t="s">
        <v>86</v>
      </c>
      <c r="C4" s="210">
        <v>157.89474000000001</v>
      </c>
    </row>
    <row r="5" spans="1:3" x14ac:dyDescent="0.25">
      <c r="A5" t="s">
        <v>16</v>
      </c>
      <c r="B5" t="s">
        <v>155</v>
      </c>
      <c r="C5" s="210">
        <v>183.33332999999999</v>
      </c>
    </row>
    <row r="6" spans="1:3" x14ac:dyDescent="0.25">
      <c r="A6" t="s">
        <v>16</v>
      </c>
      <c r="B6" t="s">
        <v>292</v>
      </c>
      <c r="C6" s="210">
        <v>183.9196</v>
      </c>
    </row>
    <row r="7" spans="1:3" x14ac:dyDescent="0.25">
      <c r="A7" t="s">
        <v>16</v>
      </c>
      <c r="B7" t="s">
        <v>15</v>
      </c>
      <c r="C7" s="210">
        <v>168.88046</v>
      </c>
    </row>
    <row r="8" spans="1:3" x14ac:dyDescent="0.25">
      <c r="A8" t="s">
        <v>17</v>
      </c>
      <c r="B8" t="s">
        <v>86</v>
      </c>
      <c r="C8" s="210">
        <v>159.69230999999999</v>
      </c>
    </row>
    <row r="9" spans="1:3" x14ac:dyDescent="0.25">
      <c r="A9" t="s">
        <v>17</v>
      </c>
      <c r="B9" t="s">
        <v>155</v>
      </c>
      <c r="C9" s="210">
        <v>183.33332999999999</v>
      </c>
    </row>
    <row r="10" spans="1:3" x14ac:dyDescent="0.25">
      <c r="A10" t="s">
        <v>17</v>
      </c>
      <c r="B10" t="s">
        <v>292</v>
      </c>
      <c r="C10" s="210">
        <v>179.83870999999999</v>
      </c>
    </row>
    <row r="11" spans="1:3" x14ac:dyDescent="0.25">
      <c r="A11" t="s">
        <v>17</v>
      </c>
      <c r="B11" t="s">
        <v>15</v>
      </c>
      <c r="C11" s="210">
        <v>169.56522000000001</v>
      </c>
    </row>
    <row r="12" spans="1:3" x14ac:dyDescent="0.25">
      <c r="A12" t="s">
        <v>18</v>
      </c>
      <c r="B12" t="s">
        <v>86</v>
      </c>
      <c r="C12" s="210">
        <v>155.83038999999999</v>
      </c>
    </row>
    <row r="13" spans="1:3" x14ac:dyDescent="0.25">
      <c r="A13" t="s">
        <v>18</v>
      </c>
      <c r="B13" t="s">
        <v>155</v>
      </c>
      <c r="C13" s="210">
        <v>0</v>
      </c>
    </row>
    <row r="14" spans="1:3" x14ac:dyDescent="0.25">
      <c r="A14" t="s">
        <v>18</v>
      </c>
      <c r="B14" t="s">
        <v>292</v>
      </c>
      <c r="C14" s="210">
        <v>190.66667000000001</v>
      </c>
    </row>
    <row r="15" spans="1:3" x14ac:dyDescent="0.25">
      <c r="A15" t="s">
        <v>18</v>
      </c>
      <c r="B15" t="s">
        <v>15</v>
      </c>
      <c r="C15" s="210">
        <v>167.89838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C1" workbookViewId="0">
      <selection activeCell="C34" sqref="A34:XFD39"/>
    </sheetView>
  </sheetViews>
  <sheetFormatPr defaultRowHeight="15" x14ac:dyDescent="0.25"/>
  <cols>
    <col min="1" max="1" width="6.28515625" hidden="1" customWidth="1"/>
    <col min="2" max="2" width="7.85546875" hidden="1" customWidth="1"/>
    <col min="4" max="4" width="0" hidden="1" customWidth="1"/>
    <col min="13" max="13" width="10.5703125" bestFit="1" customWidth="1"/>
    <col min="15" max="15" width="9.140625" hidden="1" customWidth="1"/>
    <col min="17" max="17" width="0" hidden="1" customWidth="1"/>
    <col min="19" max="19" width="0" hidden="1" customWidth="1"/>
    <col min="257" max="258" width="0" hidden="1" customWidth="1"/>
    <col min="260" max="260" width="0" hidden="1" customWidth="1"/>
    <col min="269" max="269" width="10.5703125" bestFit="1" customWidth="1"/>
    <col min="271" max="271" width="0" hidden="1" customWidth="1"/>
    <col min="273" max="273" width="0" hidden="1" customWidth="1"/>
    <col min="275" max="275" width="0" hidden="1" customWidth="1"/>
    <col min="513" max="514" width="0" hidden="1" customWidth="1"/>
    <col min="516" max="516" width="0" hidden="1" customWidth="1"/>
    <col min="525" max="525" width="10.5703125" bestFit="1" customWidth="1"/>
    <col min="527" max="527" width="0" hidden="1" customWidth="1"/>
    <col min="529" max="529" width="0" hidden="1" customWidth="1"/>
    <col min="531" max="531" width="0" hidden="1" customWidth="1"/>
    <col min="769" max="770" width="0" hidden="1" customWidth="1"/>
    <col min="772" max="772" width="0" hidden="1" customWidth="1"/>
    <col min="781" max="781" width="10.5703125" bestFit="1" customWidth="1"/>
    <col min="783" max="783" width="0" hidden="1" customWidth="1"/>
    <col min="785" max="785" width="0" hidden="1" customWidth="1"/>
    <col min="787" max="787" width="0" hidden="1" customWidth="1"/>
    <col min="1025" max="1026" width="0" hidden="1" customWidth="1"/>
    <col min="1028" max="1028" width="0" hidden="1" customWidth="1"/>
    <col min="1037" max="1037" width="10.5703125" bestFit="1" customWidth="1"/>
    <col min="1039" max="1039" width="0" hidden="1" customWidth="1"/>
    <col min="1041" max="1041" width="0" hidden="1" customWidth="1"/>
    <col min="1043" max="1043" width="0" hidden="1" customWidth="1"/>
    <col min="1281" max="1282" width="0" hidden="1" customWidth="1"/>
    <col min="1284" max="1284" width="0" hidden="1" customWidth="1"/>
    <col min="1293" max="1293" width="10.5703125" bestFit="1" customWidth="1"/>
    <col min="1295" max="1295" width="0" hidden="1" customWidth="1"/>
    <col min="1297" max="1297" width="0" hidden="1" customWidth="1"/>
    <col min="1299" max="1299" width="0" hidden="1" customWidth="1"/>
    <col min="1537" max="1538" width="0" hidden="1" customWidth="1"/>
    <col min="1540" max="1540" width="0" hidden="1" customWidth="1"/>
    <col min="1549" max="1549" width="10.5703125" bestFit="1" customWidth="1"/>
    <col min="1551" max="1551" width="0" hidden="1" customWidth="1"/>
    <col min="1553" max="1553" width="0" hidden="1" customWidth="1"/>
    <col min="1555" max="1555" width="0" hidden="1" customWidth="1"/>
    <col min="1793" max="1794" width="0" hidden="1" customWidth="1"/>
    <col min="1796" max="1796" width="0" hidden="1" customWidth="1"/>
    <col min="1805" max="1805" width="10.5703125" bestFit="1" customWidth="1"/>
    <col min="1807" max="1807" width="0" hidden="1" customWidth="1"/>
    <col min="1809" max="1809" width="0" hidden="1" customWidth="1"/>
    <col min="1811" max="1811" width="0" hidden="1" customWidth="1"/>
    <col min="2049" max="2050" width="0" hidden="1" customWidth="1"/>
    <col min="2052" max="2052" width="0" hidden="1" customWidth="1"/>
    <col min="2061" max="2061" width="10.5703125" bestFit="1" customWidth="1"/>
    <col min="2063" max="2063" width="0" hidden="1" customWidth="1"/>
    <col min="2065" max="2065" width="0" hidden="1" customWidth="1"/>
    <col min="2067" max="2067" width="0" hidden="1" customWidth="1"/>
    <col min="2305" max="2306" width="0" hidden="1" customWidth="1"/>
    <col min="2308" max="2308" width="0" hidden="1" customWidth="1"/>
    <col min="2317" max="2317" width="10.5703125" bestFit="1" customWidth="1"/>
    <col min="2319" max="2319" width="0" hidden="1" customWidth="1"/>
    <col min="2321" max="2321" width="0" hidden="1" customWidth="1"/>
    <col min="2323" max="2323" width="0" hidden="1" customWidth="1"/>
    <col min="2561" max="2562" width="0" hidden="1" customWidth="1"/>
    <col min="2564" max="2564" width="0" hidden="1" customWidth="1"/>
    <col min="2573" max="2573" width="10.5703125" bestFit="1" customWidth="1"/>
    <col min="2575" max="2575" width="0" hidden="1" customWidth="1"/>
    <col min="2577" max="2577" width="0" hidden="1" customWidth="1"/>
    <col min="2579" max="2579" width="0" hidden="1" customWidth="1"/>
    <col min="2817" max="2818" width="0" hidden="1" customWidth="1"/>
    <col min="2820" max="2820" width="0" hidden="1" customWidth="1"/>
    <col min="2829" max="2829" width="10.5703125" bestFit="1" customWidth="1"/>
    <col min="2831" max="2831" width="0" hidden="1" customWidth="1"/>
    <col min="2833" max="2833" width="0" hidden="1" customWidth="1"/>
    <col min="2835" max="2835" width="0" hidden="1" customWidth="1"/>
    <col min="3073" max="3074" width="0" hidden="1" customWidth="1"/>
    <col min="3076" max="3076" width="0" hidden="1" customWidth="1"/>
    <col min="3085" max="3085" width="10.5703125" bestFit="1" customWidth="1"/>
    <col min="3087" max="3087" width="0" hidden="1" customWidth="1"/>
    <col min="3089" max="3089" width="0" hidden="1" customWidth="1"/>
    <col min="3091" max="3091" width="0" hidden="1" customWidth="1"/>
    <col min="3329" max="3330" width="0" hidden="1" customWidth="1"/>
    <col min="3332" max="3332" width="0" hidden="1" customWidth="1"/>
    <col min="3341" max="3341" width="10.5703125" bestFit="1" customWidth="1"/>
    <col min="3343" max="3343" width="0" hidden="1" customWidth="1"/>
    <col min="3345" max="3345" width="0" hidden="1" customWidth="1"/>
    <col min="3347" max="3347" width="0" hidden="1" customWidth="1"/>
    <col min="3585" max="3586" width="0" hidden="1" customWidth="1"/>
    <col min="3588" max="3588" width="0" hidden="1" customWidth="1"/>
    <col min="3597" max="3597" width="10.5703125" bestFit="1" customWidth="1"/>
    <col min="3599" max="3599" width="0" hidden="1" customWidth="1"/>
    <col min="3601" max="3601" width="0" hidden="1" customWidth="1"/>
    <col min="3603" max="3603" width="0" hidden="1" customWidth="1"/>
    <col min="3841" max="3842" width="0" hidden="1" customWidth="1"/>
    <col min="3844" max="3844" width="0" hidden="1" customWidth="1"/>
    <col min="3853" max="3853" width="10.5703125" bestFit="1" customWidth="1"/>
    <col min="3855" max="3855" width="0" hidden="1" customWidth="1"/>
    <col min="3857" max="3857" width="0" hidden="1" customWidth="1"/>
    <col min="3859" max="3859" width="0" hidden="1" customWidth="1"/>
    <col min="4097" max="4098" width="0" hidden="1" customWidth="1"/>
    <col min="4100" max="4100" width="0" hidden="1" customWidth="1"/>
    <col min="4109" max="4109" width="10.5703125" bestFit="1" customWidth="1"/>
    <col min="4111" max="4111" width="0" hidden="1" customWidth="1"/>
    <col min="4113" max="4113" width="0" hidden="1" customWidth="1"/>
    <col min="4115" max="4115" width="0" hidden="1" customWidth="1"/>
    <col min="4353" max="4354" width="0" hidden="1" customWidth="1"/>
    <col min="4356" max="4356" width="0" hidden="1" customWidth="1"/>
    <col min="4365" max="4365" width="10.5703125" bestFit="1" customWidth="1"/>
    <col min="4367" max="4367" width="0" hidden="1" customWidth="1"/>
    <col min="4369" max="4369" width="0" hidden="1" customWidth="1"/>
    <col min="4371" max="4371" width="0" hidden="1" customWidth="1"/>
    <col min="4609" max="4610" width="0" hidden="1" customWidth="1"/>
    <col min="4612" max="4612" width="0" hidden="1" customWidth="1"/>
    <col min="4621" max="4621" width="10.5703125" bestFit="1" customWidth="1"/>
    <col min="4623" max="4623" width="0" hidden="1" customWidth="1"/>
    <col min="4625" max="4625" width="0" hidden="1" customWidth="1"/>
    <col min="4627" max="4627" width="0" hidden="1" customWidth="1"/>
    <col min="4865" max="4866" width="0" hidden="1" customWidth="1"/>
    <col min="4868" max="4868" width="0" hidden="1" customWidth="1"/>
    <col min="4877" max="4877" width="10.5703125" bestFit="1" customWidth="1"/>
    <col min="4879" max="4879" width="0" hidden="1" customWidth="1"/>
    <col min="4881" max="4881" width="0" hidden="1" customWidth="1"/>
    <col min="4883" max="4883" width="0" hidden="1" customWidth="1"/>
    <col min="5121" max="5122" width="0" hidden="1" customWidth="1"/>
    <col min="5124" max="5124" width="0" hidden="1" customWidth="1"/>
    <col min="5133" max="5133" width="10.5703125" bestFit="1" customWidth="1"/>
    <col min="5135" max="5135" width="0" hidden="1" customWidth="1"/>
    <col min="5137" max="5137" width="0" hidden="1" customWidth="1"/>
    <col min="5139" max="5139" width="0" hidden="1" customWidth="1"/>
    <col min="5377" max="5378" width="0" hidden="1" customWidth="1"/>
    <col min="5380" max="5380" width="0" hidden="1" customWidth="1"/>
    <col min="5389" max="5389" width="10.5703125" bestFit="1" customWidth="1"/>
    <col min="5391" max="5391" width="0" hidden="1" customWidth="1"/>
    <col min="5393" max="5393" width="0" hidden="1" customWidth="1"/>
    <col min="5395" max="5395" width="0" hidden="1" customWidth="1"/>
    <col min="5633" max="5634" width="0" hidden="1" customWidth="1"/>
    <col min="5636" max="5636" width="0" hidden="1" customWidth="1"/>
    <col min="5645" max="5645" width="10.5703125" bestFit="1" customWidth="1"/>
    <col min="5647" max="5647" width="0" hidden="1" customWidth="1"/>
    <col min="5649" max="5649" width="0" hidden="1" customWidth="1"/>
    <col min="5651" max="5651" width="0" hidden="1" customWidth="1"/>
    <col min="5889" max="5890" width="0" hidden="1" customWidth="1"/>
    <col min="5892" max="5892" width="0" hidden="1" customWidth="1"/>
    <col min="5901" max="5901" width="10.5703125" bestFit="1" customWidth="1"/>
    <col min="5903" max="5903" width="0" hidden="1" customWidth="1"/>
    <col min="5905" max="5905" width="0" hidden="1" customWidth="1"/>
    <col min="5907" max="5907" width="0" hidden="1" customWidth="1"/>
    <col min="6145" max="6146" width="0" hidden="1" customWidth="1"/>
    <col min="6148" max="6148" width="0" hidden="1" customWidth="1"/>
    <col min="6157" max="6157" width="10.5703125" bestFit="1" customWidth="1"/>
    <col min="6159" max="6159" width="0" hidden="1" customWidth="1"/>
    <col min="6161" max="6161" width="0" hidden="1" customWidth="1"/>
    <col min="6163" max="6163" width="0" hidden="1" customWidth="1"/>
    <col min="6401" max="6402" width="0" hidden="1" customWidth="1"/>
    <col min="6404" max="6404" width="0" hidden="1" customWidth="1"/>
    <col min="6413" max="6413" width="10.5703125" bestFit="1" customWidth="1"/>
    <col min="6415" max="6415" width="0" hidden="1" customWidth="1"/>
    <col min="6417" max="6417" width="0" hidden="1" customWidth="1"/>
    <col min="6419" max="6419" width="0" hidden="1" customWidth="1"/>
    <col min="6657" max="6658" width="0" hidden="1" customWidth="1"/>
    <col min="6660" max="6660" width="0" hidden="1" customWidth="1"/>
    <col min="6669" max="6669" width="10.5703125" bestFit="1" customWidth="1"/>
    <col min="6671" max="6671" width="0" hidden="1" customWidth="1"/>
    <col min="6673" max="6673" width="0" hidden="1" customWidth="1"/>
    <col min="6675" max="6675" width="0" hidden="1" customWidth="1"/>
    <col min="6913" max="6914" width="0" hidden="1" customWidth="1"/>
    <col min="6916" max="6916" width="0" hidden="1" customWidth="1"/>
    <col min="6925" max="6925" width="10.5703125" bestFit="1" customWidth="1"/>
    <col min="6927" max="6927" width="0" hidden="1" customWidth="1"/>
    <col min="6929" max="6929" width="0" hidden="1" customWidth="1"/>
    <col min="6931" max="6931" width="0" hidden="1" customWidth="1"/>
    <col min="7169" max="7170" width="0" hidden="1" customWidth="1"/>
    <col min="7172" max="7172" width="0" hidden="1" customWidth="1"/>
    <col min="7181" max="7181" width="10.5703125" bestFit="1" customWidth="1"/>
    <col min="7183" max="7183" width="0" hidden="1" customWidth="1"/>
    <col min="7185" max="7185" width="0" hidden="1" customWidth="1"/>
    <col min="7187" max="7187" width="0" hidden="1" customWidth="1"/>
    <col min="7425" max="7426" width="0" hidden="1" customWidth="1"/>
    <col min="7428" max="7428" width="0" hidden="1" customWidth="1"/>
    <col min="7437" max="7437" width="10.5703125" bestFit="1" customWidth="1"/>
    <col min="7439" max="7439" width="0" hidden="1" customWidth="1"/>
    <col min="7441" max="7441" width="0" hidden="1" customWidth="1"/>
    <col min="7443" max="7443" width="0" hidden="1" customWidth="1"/>
    <col min="7681" max="7682" width="0" hidden="1" customWidth="1"/>
    <col min="7684" max="7684" width="0" hidden="1" customWidth="1"/>
    <col min="7693" max="7693" width="10.5703125" bestFit="1" customWidth="1"/>
    <col min="7695" max="7695" width="0" hidden="1" customWidth="1"/>
    <col min="7697" max="7697" width="0" hidden="1" customWidth="1"/>
    <col min="7699" max="7699" width="0" hidden="1" customWidth="1"/>
    <col min="7937" max="7938" width="0" hidden="1" customWidth="1"/>
    <col min="7940" max="7940" width="0" hidden="1" customWidth="1"/>
    <col min="7949" max="7949" width="10.5703125" bestFit="1" customWidth="1"/>
    <col min="7951" max="7951" width="0" hidden="1" customWidth="1"/>
    <col min="7953" max="7953" width="0" hidden="1" customWidth="1"/>
    <col min="7955" max="7955" width="0" hidden="1" customWidth="1"/>
    <col min="8193" max="8194" width="0" hidden="1" customWidth="1"/>
    <col min="8196" max="8196" width="0" hidden="1" customWidth="1"/>
    <col min="8205" max="8205" width="10.5703125" bestFit="1" customWidth="1"/>
    <col min="8207" max="8207" width="0" hidden="1" customWidth="1"/>
    <col min="8209" max="8209" width="0" hidden="1" customWidth="1"/>
    <col min="8211" max="8211" width="0" hidden="1" customWidth="1"/>
    <col min="8449" max="8450" width="0" hidden="1" customWidth="1"/>
    <col min="8452" max="8452" width="0" hidden="1" customWidth="1"/>
    <col min="8461" max="8461" width="10.5703125" bestFit="1" customWidth="1"/>
    <col min="8463" max="8463" width="0" hidden="1" customWidth="1"/>
    <col min="8465" max="8465" width="0" hidden="1" customWidth="1"/>
    <col min="8467" max="8467" width="0" hidden="1" customWidth="1"/>
    <col min="8705" max="8706" width="0" hidden="1" customWidth="1"/>
    <col min="8708" max="8708" width="0" hidden="1" customWidth="1"/>
    <col min="8717" max="8717" width="10.5703125" bestFit="1" customWidth="1"/>
    <col min="8719" max="8719" width="0" hidden="1" customWidth="1"/>
    <col min="8721" max="8721" width="0" hidden="1" customWidth="1"/>
    <col min="8723" max="8723" width="0" hidden="1" customWidth="1"/>
    <col min="8961" max="8962" width="0" hidden="1" customWidth="1"/>
    <col min="8964" max="8964" width="0" hidden="1" customWidth="1"/>
    <col min="8973" max="8973" width="10.5703125" bestFit="1" customWidth="1"/>
    <col min="8975" max="8975" width="0" hidden="1" customWidth="1"/>
    <col min="8977" max="8977" width="0" hidden="1" customWidth="1"/>
    <col min="8979" max="8979" width="0" hidden="1" customWidth="1"/>
    <col min="9217" max="9218" width="0" hidden="1" customWidth="1"/>
    <col min="9220" max="9220" width="0" hidden="1" customWidth="1"/>
    <col min="9229" max="9229" width="10.5703125" bestFit="1" customWidth="1"/>
    <col min="9231" max="9231" width="0" hidden="1" customWidth="1"/>
    <col min="9233" max="9233" width="0" hidden="1" customWidth="1"/>
    <col min="9235" max="9235" width="0" hidden="1" customWidth="1"/>
    <col min="9473" max="9474" width="0" hidden="1" customWidth="1"/>
    <col min="9476" max="9476" width="0" hidden="1" customWidth="1"/>
    <col min="9485" max="9485" width="10.5703125" bestFit="1" customWidth="1"/>
    <col min="9487" max="9487" width="0" hidden="1" customWidth="1"/>
    <col min="9489" max="9489" width="0" hidden="1" customWidth="1"/>
    <col min="9491" max="9491" width="0" hidden="1" customWidth="1"/>
    <col min="9729" max="9730" width="0" hidden="1" customWidth="1"/>
    <col min="9732" max="9732" width="0" hidden="1" customWidth="1"/>
    <col min="9741" max="9741" width="10.5703125" bestFit="1" customWidth="1"/>
    <col min="9743" max="9743" width="0" hidden="1" customWidth="1"/>
    <col min="9745" max="9745" width="0" hidden="1" customWidth="1"/>
    <col min="9747" max="9747" width="0" hidden="1" customWidth="1"/>
    <col min="9985" max="9986" width="0" hidden="1" customWidth="1"/>
    <col min="9988" max="9988" width="0" hidden="1" customWidth="1"/>
    <col min="9997" max="9997" width="10.5703125" bestFit="1" customWidth="1"/>
    <col min="9999" max="9999" width="0" hidden="1" customWidth="1"/>
    <col min="10001" max="10001" width="0" hidden="1" customWidth="1"/>
    <col min="10003" max="10003" width="0" hidden="1" customWidth="1"/>
    <col min="10241" max="10242" width="0" hidden="1" customWidth="1"/>
    <col min="10244" max="10244" width="0" hidden="1" customWidth="1"/>
    <col min="10253" max="10253" width="10.5703125" bestFit="1" customWidth="1"/>
    <col min="10255" max="10255" width="0" hidden="1" customWidth="1"/>
    <col min="10257" max="10257" width="0" hidden="1" customWidth="1"/>
    <col min="10259" max="10259" width="0" hidden="1" customWidth="1"/>
    <col min="10497" max="10498" width="0" hidden="1" customWidth="1"/>
    <col min="10500" max="10500" width="0" hidden="1" customWidth="1"/>
    <col min="10509" max="10509" width="10.5703125" bestFit="1" customWidth="1"/>
    <col min="10511" max="10511" width="0" hidden="1" customWidth="1"/>
    <col min="10513" max="10513" width="0" hidden="1" customWidth="1"/>
    <col min="10515" max="10515" width="0" hidden="1" customWidth="1"/>
    <col min="10753" max="10754" width="0" hidden="1" customWidth="1"/>
    <col min="10756" max="10756" width="0" hidden="1" customWidth="1"/>
    <col min="10765" max="10765" width="10.5703125" bestFit="1" customWidth="1"/>
    <col min="10767" max="10767" width="0" hidden="1" customWidth="1"/>
    <col min="10769" max="10769" width="0" hidden="1" customWidth="1"/>
    <col min="10771" max="10771" width="0" hidden="1" customWidth="1"/>
    <col min="11009" max="11010" width="0" hidden="1" customWidth="1"/>
    <col min="11012" max="11012" width="0" hidden="1" customWidth="1"/>
    <col min="11021" max="11021" width="10.5703125" bestFit="1" customWidth="1"/>
    <col min="11023" max="11023" width="0" hidden="1" customWidth="1"/>
    <col min="11025" max="11025" width="0" hidden="1" customWidth="1"/>
    <col min="11027" max="11027" width="0" hidden="1" customWidth="1"/>
    <col min="11265" max="11266" width="0" hidden="1" customWidth="1"/>
    <col min="11268" max="11268" width="0" hidden="1" customWidth="1"/>
    <col min="11277" max="11277" width="10.5703125" bestFit="1" customWidth="1"/>
    <col min="11279" max="11279" width="0" hidden="1" customWidth="1"/>
    <col min="11281" max="11281" width="0" hidden="1" customWidth="1"/>
    <col min="11283" max="11283" width="0" hidden="1" customWidth="1"/>
    <col min="11521" max="11522" width="0" hidden="1" customWidth="1"/>
    <col min="11524" max="11524" width="0" hidden="1" customWidth="1"/>
    <col min="11533" max="11533" width="10.5703125" bestFit="1" customWidth="1"/>
    <col min="11535" max="11535" width="0" hidden="1" customWidth="1"/>
    <col min="11537" max="11537" width="0" hidden="1" customWidth="1"/>
    <col min="11539" max="11539" width="0" hidden="1" customWidth="1"/>
    <col min="11777" max="11778" width="0" hidden="1" customWidth="1"/>
    <col min="11780" max="11780" width="0" hidden="1" customWidth="1"/>
    <col min="11789" max="11789" width="10.5703125" bestFit="1" customWidth="1"/>
    <col min="11791" max="11791" width="0" hidden="1" customWidth="1"/>
    <col min="11793" max="11793" width="0" hidden="1" customWidth="1"/>
    <col min="11795" max="11795" width="0" hidden="1" customWidth="1"/>
    <col min="12033" max="12034" width="0" hidden="1" customWidth="1"/>
    <col min="12036" max="12036" width="0" hidden="1" customWidth="1"/>
    <col min="12045" max="12045" width="10.5703125" bestFit="1" customWidth="1"/>
    <col min="12047" max="12047" width="0" hidden="1" customWidth="1"/>
    <col min="12049" max="12049" width="0" hidden="1" customWidth="1"/>
    <col min="12051" max="12051" width="0" hidden="1" customWidth="1"/>
    <col min="12289" max="12290" width="0" hidden="1" customWidth="1"/>
    <col min="12292" max="12292" width="0" hidden="1" customWidth="1"/>
    <col min="12301" max="12301" width="10.5703125" bestFit="1" customWidth="1"/>
    <col min="12303" max="12303" width="0" hidden="1" customWidth="1"/>
    <col min="12305" max="12305" width="0" hidden="1" customWidth="1"/>
    <col min="12307" max="12307" width="0" hidden="1" customWidth="1"/>
    <col min="12545" max="12546" width="0" hidden="1" customWidth="1"/>
    <col min="12548" max="12548" width="0" hidden="1" customWidth="1"/>
    <col min="12557" max="12557" width="10.5703125" bestFit="1" customWidth="1"/>
    <col min="12559" max="12559" width="0" hidden="1" customWidth="1"/>
    <col min="12561" max="12561" width="0" hidden="1" customWidth="1"/>
    <col min="12563" max="12563" width="0" hidden="1" customWidth="1"/>
    <col min="12801" max="12802" width="0" hidden="1" customWidth="1"/>
    <col min="12804" max="12804" width="0" hidden="1" customWidth="1"/>
    <col min="12813" max="12813" width="10.5703125" bestFit="1" customWidth="1"/>
    <col min="12815" max="12815" width="0" hidden="1" customWidth="1"/>
    <col min="12817" max="12817" width="0" hidden="1" customWidth="1"/>
    <col min="12819" max="12819" width="0" hidden="1" customWidth="1"/>
    <col min="13057" max="13058" width="0" hidden="1" customWidth="1"/>
    <col min="13060" max="13060" width="0" hidden="1" customWidth="1"/>
    <col min="13069" max="13069" width="10.5703125" bestFit="1" customWidth="1"/>
    <col min="13071" max="13071" width="0" hidden="1" customWidth="1"/>
    <col min="13073" max="13073" width="0" hidden="1" customWidth="1"/>
    <col min="13075" max="13075" width="0" hidden="1" customWidth="1"/>
    <col min="13313" max="13314" width="0" hidden="1" customWidth="1"/>
    <col min="13316" max="13316" width="0" hidden="1" customWidth="1"/>
    <col min="13325" max="13325" width="10.5703125" bestFit="1" customWidth="1"/>
    <col min="13327" max="13327" width="0" hidden="1" customWidth="1"/>
    <col min="13329" max="13329" width="0" hidden="1" customWidth="1"/>
    <col min="13331" max="13331" width="0" hidden="1" customWidth="1"/>
    <col min="13569" max="13570" width="0" hidden="1" customWidth="1"/>
    <col min="13572" max="13572" width="0" hidden="1" customWidth="1"/>
    <col min="13581" max="13581" width="10.5703125" bestFit="1" customWidth="1"/>
    <col min="13583" max="13583" width="0" hidden="1" customWidth="1"/>
    <col min="13585" max="13585" width="0" hidden="1" customWidth="1"/>
    <col min="13587" max="13587" width="0" hidden="1" customWidth="1"/>
    <col min="13825" max="13826" width="0" hidden="1" customWidth="1"/>
    <col min="13828" max="13828" width="0" hidden="1" customWidth="1"/>
    <col min="13837" max="13837" width="10.5703125" bestFit="1" customWidth="1"/>
    <col min="13839" max="13839" width="0" hidden="1" customWidth="1"/>
    <col min="13841" max="13841" width="0" hidden="1" customWidth="1"/>
    <col min="13843" max="13843" width="0" hidden="1" customWidth="1"/>
    <col min="14081" max="14082" width="0" hidden="1" customWidth="1"/>
    <col min="14084" max="14084" width="0" hidden="1" customWidth="1"/>
    <col min="14093" max="14093" width="10.5703125" bestFit="1" customWidth="1"/>
    <col min="14095" max="14095" width="0" hidden="1" customWidth="1"/>
    <col min="14097" max="14097" width="0" hidden="1" customWidth="1"/>
    <col min="14099" max="14099" width="0" hidden="1" customWidth="1"/>
    <col min="14337" max="14338" width="0" hidden="1" customWidth="1"/>
    <col min="14340" max="14340" width="0" hidden="1" customWidth="1"/>
    <col min="14349" max="14349" width="10.5703125" bestFit="1" customWidth="1"/>
    <col min="14351" max="14351" width="0" hidden="1" customWidth="1"/>
    <col min="14353" max="14353" width="0" hidden="1" customWidth="1"/>
    <col min="14355" max="14355" width="0" hidden="1" customWidth="1"/>
    <col min="14593" max="14594" width="0" hidden="1" customWidth="1"/>
    <col min="14596" max="14596" width="0" hidden="1" customWidth="1"/>
    <col min="14605" max="14605" width="10.5703125" bestFit="1" customWidth="1"/>
    <col min="14607" max="14607" width="0" hidden="1" customWidth="1"/>
    <col min="14609" max="14609" width="0" hidden="1" customWidth="1"/>
    <col min="14611" max="14611" width="0" hidden="1" customWidth="1"/>
    <col min="14849" max="14850" width="0" hidden="1" customWidth="1"/>
    <col min="14852" max="14852" width="0" hidden="1" customWidth="1"/>
    <col min="14861" max="14861" width="10.5703125" bestFit="1" customWidth="1"/>
    <col min="14863" max="14863" width="0" hidden="1" customWidth="1"/>
    <col min="14865" max="14865" width="0" hidden="1" customWidth="1"/>
    <col min="14867" max="14867" width="0" hidden="1" customWidth="1"/>
    <col min="15105" max="15106" width="0" hidden="1" customWidth="1"/>
    <col min="15108" max="15108" width="0" hidden="1" customWidth="1"/>
    <col min="15117" max="15117" width="10.5703125" bestFit="1" customWidth="1"/>
    <col min="15119" max="15119" width="0" hidden="1" customWidth="1"/>
    <col min="15121" max="15121" width="0" hidden="1" customWidth="1"/>
    <col min="15123" max="15123" width="0" hidden="1" customWidth="1"/>
    <col min="15361" max="15362" width="0" hidden="1" customWidth="1"/>
    <col min="15364" max="15364" width="0" hidden="1" customWidth="1"/>
    <col min="15373" max="15373" width="10.5703125" bestFit="1" customWidth="1"/>
    <col min="15375" max="15375" width="0" hidden="1" customWidth="1"/>
    <col min="15377" max="15377" width="0" hidden="1" customWidth="1"/>
    <col min="15379" max="15379" width="0" hidden="1" customWidth="1"/>
    <col min="15617" max="15618" width="0" hidden="1" customWidth="1"/>
    <col min="15620" max="15620" width="0" hidden="1" customWidth="1"/>
    <col min="15629" max="15629" width="10.5703125" bestFit="1" customWidth="1"/>
    <col min="15631" max="15631" width="0" hidden="1" customWidth="1"/>
    <col min="15633" max="15633" width="0" hidden="1" customWidth="1"/>
    <col min="15635" max="15635" width="0" hidden="1" customWidth="1"/>
    <col min="15873" max="15874" width="0" hidden="1" customWidth="1"/>
    <col min="15876" max="15876" width="0" hidden="1" customWidth="1"/>
    <col min="15885" max="15885" width="10.5703125" bestFit="1" customWidth="1"/>
    <col min="15887" max="15887" width="0" hidden="1" customWidth="1"/>
    <col min="15889" max="15889" width="0" hidden="1" customWidth="1"/>
    <col min="15891" max="15891" width="0" hidden="1" customWidth="1"/>
    <col min="16129" max="16130" width="0" hidden="1" customWidth="1"/>
    <col min="16132" max="16132" width="0" hidden="1" customWidth="1"/>
    <col min="16141" max="16141" width="10.5703125" bestFit="1" customWidth="1"/>
    <col min="16143" max="16143" width="0" hidden="1" customWidth="1"/>
    <col min="16145" max="16145" width="0" hidden="1" customWidth="1"/>
    <col min="16147" max="16147" width="0" hidden="1" customWidth="1"/>
  </cols>
  <sheetData>
    <row r="1" spans="3:17" ht="21" x14ac:dyDescent="0.25">
      <c r="C1" s="375" t="s">
        <v>30</v>
      </c>
      <c r="D1" s="376"/>
      <c r="E1" s="7" t="s">
        <v>188</v>
      </c>
      <c r="F1" s="7" t="s">
        <v>189</v>
      </c>
      <c r="G1" s="7" t="s">
        <v>190</v>
      </c>
      <c r="H1" s="7" t="s">
        <v>191</v>
      </c>
      <c r="I1" s="7" t="s">
        <v>192</v>
      </c>
      <c r="J1" s="7" t="s">
        <v>193</v>
      </c>
      <c r="K1" s="7" t="s">
        <v>194</v>
      </c>
      <c r="L1" s="7" t="s">
        <v>195</v>
      </c>
      <c r="M1" s="7" t="s">
        <v>196</v>
      </c>
      <c r="N1" s="7" t="s">
        <v>197</v>
      </c>
      <c r="O1" s="7" t="s">
        <v>198</v>
      </c>
      <c r="P1" s="7" t="s">
        <v>199</v>
      </c>
      <c r="Q1" s="7" t="s">
        <v>28</v>
      </c>
    </row>
    <row r="2" spans="3:17" ht="22.5" hidden="1" customHeight="1" x14ac:dyDescent="0.25">
      <c r="C2" s="8" t="s">
        <v>34</v>
      </c>
      <c r="D2" s="9" t="s">
        <v>36</v>
      </c>
      <c r="E2" s="9" t="s">
        <v>36</v>
      </c>
      <c r="F2" s="9" t="s">
        <v>36</v>
      </c>
      <c r="G2" s="9" t="s">
        <v>36</v>
      </c>
      <c r="H2" s="9" t="s">
        <v>36</v>
      </c>
      <c r="I2" s="9" t="s">
        <v>36</v>
      </c>
      <c r="J2" s="9" t="s">
        <v>36</v>
      </c>
      <c r="K2" s="9" t="s">
        <v>36</v>
      </c>
      <c r="L2" s="9" t="s">
        <v>36</v>
      </c>
      <c r="M2" s="9" t="s">
        <v>36</v>
      </c>
      <c r="N2" s="9" t="s">
        <v>36</v>
      </c>
      <c r="O2" s="9" t="s">
        <v>36</v>
      </c>
      <c r="P2" s="9" t="s">
        <v>36</v>
      </c>
      <c r="Q2" s="9" t="s">
        <v>36</v>
      </c>
    </row>
    <row r="3" spans="3:17" ht="13.5" hidden="1" customHeight="1" x14ac:dyDescent="0.25">
      <c r="C3" s="10" t="s">
        <v>200</v>
      </c>
      <c r="D3" s="9" t="s">
        <v>36</v>
      </c>
      <c r="E3" s="11">
        <v>13925</v>
      </c>
      <c r="F3" s="11">
        <v>14099</v>
      </c>
      <c r="G3" s="11">
        <v>15673</v>
      </c>
      <c r="H3" s="11">
        <v>18199</v>
      </c>
      <c r="I3" s="11">
        <v>20274</v>
      </c>
      <c r="J3" s="11">
        <v>18996</v>
      </c>
      <c r="K3" s="11">
        <v>19515</v>
      </c>
      <c r="L3" s="11">
        <v>16768</v>
      </c>
      <c r="M3" s="11">
        <v>18655</v>
      </c>
      <c r="N3" s="11">
        <v>18307</v>
      </c>
      <c r="O3" s="11">
        <v>15815</v>
      </c>
      <c r="P3" s="11">
        <v>15412</v>
      </c>
      <c r="Q3" s="11">
        <v>205638</v>
      </c>
    </row>
    <row r="4" spans="3:17" x14ac:dyDescent="0.25">
      <c r="C4" s="10" t="s">
        <v>19</v>
      </c>
      <c r="D4" s="9" t="s">
        <v>36</v>
      </c>
      <c r="E4" s="12">
        <v>63</v>
      </c>
      <c r="F4" s="12">
        <v>63</v>
      </c>
      <c r="G4" s="12">
        <v>78</v>
      </c>
      <c r="H4" s="12">
        <v>90</v>
      </c>
      <c r="I4" s="12">
        <v>119</v>
      </c>
      <c r="J4" s="12">
        <v>85</v>
      </c>
      <c r="K4" s="12">
        <v>101</v>
      </c>
      <c r="L4" s="12">
        <v>96</v>
      </c>
      <c r="M4" s="12">
        <v>79</v>
      </c>
      <c r="N4" s="12">
        <v>91</v>
      </c>
      <c r="O4" s="12">
        <v>90</v>
      </c>
      <c r="P4" s="12">
        <v>99</v>
      </c>
      <c r="Q4" s="12">
        <v>1054</v>
      </c>
    </row>
    <row r="5" spans="3:17" ht="21" x14ac:dyDescent="0.25">
      <c r="C5" s="10" t="s">
        <v>22</v>
      </c>
      <c r="D5" s="9"/>
      <c r="E5" s="14">
        <v>2</v>
      </c>
      <c r="F5" s="14">
        <v>2</v>
      </c>
      <c r="G5" s="14">
        <v>1</v>
      </c>
      <c r="H5" s="14">
        <v>0</v>
      </c>
      <c r="I5" s="14">
        <v>3</v>
      </c>
      <c r="J5" s="14">
        <v>5</v>
      </c>
      <c r="K5" s="14">
        <v>3</v>
      </c>
      <c r="L5" s="14">
        <v>4</v>
      </c>
      <c r="M5" s="14">
        <v>2</v>
      </c>
      <c r="N5" s="14">
        <v>5</v>
      </c>
      <c r="O5" s="14">
        <v>1</v>
      </c>
      <c r="P5" s="14">
        <v>3</v>
      </c>
      <c r="Q5" s="14">
        <v>31</v>
      </c>
    </row>
    <row r="6" spans="3:17" ht="21" hidden="1" customHeight="1" x14ac:dyDescent="0.25">
      <c r="C6" s="10" t="s">
        <v>201</v>
      </c>
      <c r="D6" s="9" t="s">
        <v>36</v>
      </c>
      <c r="E6" s="11">
        <v>40</v>
      </c>
      <c r="F6" s="11">
        <v>39</v>
      </c>
      <c r="G6" s="11">
        <v>43</v>
      </c>
      <c r="H6" s="11">
        <v>49</v>
      </c>
      <c r="I6" s="11">
        <v>63</v>
      </c>
      <c r="J6" s="11">
        <v>52</v>
      </c>
      <c r="K6" s="11">
        <v>58</v>
      </c>
      <c r="L6" s="11">
        <v>59</v>
      </c>
      <c r="M6" s="11">
        <v>53</v>
      </c>
      <c r="N6" s="11">
        <v>53</v>
      </c>
      <c r="O6" s="11">
        <v>55</v>
      </c>
      <c r="P6" s="11">
        <v>57</v>
      </c>
      <c r="Q6" s="11">
        <v>621</v>
      </c>
    </row>
    <row r="7" spans="3:17" ht="13.5" hidden="1" customHeight="1" x14ac:dyDescent="0.25">
      <c r="C7" s="10" t="s">
        <v>202</v>
      </c>
      <c r="D7" s="9" t="s">
        <v>36</v>
      </c>
      <c r="E7" s="12">
        <v>23</v>
      </c>
      <c r="F7" s="12">
        <v>24</v>
      </c>
      <c r="G7" s="12">
        <v>35</v>
      </c>
      <c r="H7" s="12">
        <v>41</v>
      </c>
      <c r="I7" s="12">
        <v>56</v>
      </c>
      <c r="J7" s="12">
        <v>33</v>
      </c>
      <c r="K7" s="12">
        <v>43</v>
      </c>
      <c r="L7" s="12">
        <v>37</v>
      </c>
      <c r="M7" s="12">
        <v>26</v>
      </c>
      <c r="N7" s="12">
        <v>38</v>
      </c>
      <c r="O7" s="12">
        <v>35</v>
      </c>
      <c r="P7" s="12">
        <v>42</v>
      </c>
      <c r="Q7" s="12">
        <v>433</v>
      </c>
    </row>
  </sheetData>
  <mergeCells count="1">
    <mergeCell ref="C1:D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7" sqref="Q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Q17" sqref="Q17"/>
    </sheetView>
  </sheetViews>
  <sheetFormatPr defaultRowHeight="15" x14ac:dyDescent="0.25"/>
  <cols>
    <col min="1" max="1" width="5.7109375" customWidth="1"/>
    <col min="2" max="2" width="27.5703125" customWidth="1"/>
  </cols>
  <sheetData>
    <row r="2" spans="2:8" x14ac:dyDescent="0.25">
      <c r="B2" s="377" t="s">
        <v>20</v>
      </c>
      <c r="C2" s="377" t="s">
        <v>19</v>
      </c>
      <c r="D2" s="377"/>
      <c r="E2" s="377"/>
      <c r="F2" s="377" t="s">
        <v>22</v>
      </c>
      <c r="G2" s="377"/>
      <c r="H2" s="377"/>
    </row>
    <row r="3" spans="2:8" x14ac:dyDescent="0.25">
      <c r="B3" s="377"/>
      <c r="C3" s="4" t="s">
        <v>17</v>
      </c>
      <c r="D3" s="4" t="s">
        <v>18</v>
      </c>
      <c r="E3" s="4" t="s">
        <v>16</v>
      </c>
      <c r="F3" s="4" t="s">
        <v>17</v>
      </c>
      <c r="G3" s="4" t="s">
        <v>18</v>
      </c>
      <c r="H3" s="4" t="s">
        <v>16</v>
      </c>
    </row>
    <row r="4" spans="2:8" x14ac:dyDescent="0.25">
      <c r="B4" s="15" t="s">
        <v>64</v>
      </c>
      <c r="C4" s="6">
        <v>389</v>
      </c>
      <c r="D4" s="6">
        <v>278</v>
      </c>
      <c r="E4" s="5">
        <f>SUM(C4:D4)</f>
        <v>667</v>
      </c>
      <c r="F4" s="6">
        <v>9</v>
      </c>
      <c r="G4" s="6">
        <v>6</v>
      </c>
      <c r="H4" s="5">
        <f>SUM(F4:G4)</f>
        <v>15</v>
      </c>
    </row>
    <row r="5" spans="2:8" x14ac:dyDescent="0.25">
      <c r="B5" s="16" t="s">
        <v>65</v>
      </c>
      <c r="C5" s="2">
        <v>57</v>
      </c>
      <c r="D5" s="2">
        <v>45</v>
      </c>
      <c r="E5" s="1">
        <f>SUM(C5:D5)</f>
        <v>102</v>
      </c>
      <c r="F5" s="2">
        <v>2</v>
      </c>
      <c r="G5" s="2">
        <v>0</v>
      </c>
      <c r="H5" s="1">
        <f>SUM(F5:G5)</f>
        <v>2</v>
      </c>
    </row>
    <row r="6" spans="2:8" ht="30" x14ac:dyDescent="0.25">
      <c r="B6" s="16" t="s">
        <v>66</v>
      </c>
      <c r="C6" s="2">
        <v>175</v>
      </c>
      <c r="D6" s="2">
        <v>110</v>
      </c>
      <c r="E6" s="1">
        <f>SUM(C6:D6)</f>
        <v>285</v>
      </c>
      <c r="F6" s="2">
        <v>7</v>
      </c>
      <c r="G6" s="2">
        <v>7</v>
      </c>
      <c r="H6" s="1">
        <f>SUM(F6:G6)</f>
        <v>14</v>
      </c>
    </row>
    <row r="7" spans="2:8" x14ac:dyDescent="0.25">
      <c r="B7" s="3" t="s">
        <v>15</v>
      </c>
      <c r="C7">
        <f>SUM(C4:C6)</f>
        <v>621</v>
      </c>
      <c r="D7">
        <f>SUM(D4:D6)</f>
        <v>433</v>
      </c>
      <c r="E7">
        <f>SUM(C7:D7)</f>
        <v>1054</v>
      </c>
      <c r="F7">
        <f>SUM(F4:F6)</f>
        <v>18</v>
      </c>
      <c r="G7">
        <f>SUM(G4:G6)</f>
        <v>13</v>
      </c>
      <c r="H7">
        <f>SUM(F7:G7)</f>
        <v>31</v>
      </c>
    </row>
  </sheetData>
  <mergeCells count="3">
    <mergeCell ref="C2:E2"/>
    <mergeCell ref="F2:H2"/>
    <mergeCell ref="B2:B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C7" workbookViewId="0">
      <selection activeCell="Q17" sqref="Q17"/>
    </sheetView>
  </sheetViews>
  <sheetFormatPr defaultRowHeight="15" x14ac:dyDescent="0.25"/>
  <cols>
    <col min="1" max="1" width="51.42578125" bestFit="1" customWidth="1"/>
  </cols>
  <sheetData>
    <row r="1" spans="1:4" x14ac:dyDescent="0.25">
      <c r="A1" s="378" t="s">
        <v>131</v>
      </c>
      <c r="B1" s="32" t="s">
        <v>86</v>
      </c>
      <c r="C1" s="32" t="s">
        <v>132</v>
      </c>
      <c r="D1" s="32" t="s">
        <v>15</v>
      </c>
    </row>
    <row r="2" spans="1:4" x14ac:dyDescent="0.25">
      <c r="A2" s="378"/>
      <c r="B2" s="31" t="s">
        <v>102</v>
      </c>
      <c r="C2" s="31" t="s">
        <v>102</v>
      </c>
      <c r="D2" s="31" t="s">
        <v>102</v>
      </c>
    </row>
    <row r="3" spans="1:4" x14ac:dyDescent="0.25">
      <c r="A3" s="46" t="s">
        <v>109</v>
      </c>
      <c r="B3" s="25">
        <v>131</v>
      </c>
      <c r="C3" s="25">
        <v>34</v>
      </c>
      <c r="D3" s="27">
        <v>165</v>
      </c>
    </row>
    <row r="4" spans="1:4" x14ac:dyDescent="0.25">
      <c r="A4" s="46" t="s">
        <v>26</v>
      </c>
      <c r="B4" s="25">
        <v>157</v>
      </c>
      <c r="C4" s="25">
        <v>150</v>
      </c>
      <c r="D4" s="26">
        <v>307</v>
      </c>
    </row>
    <row r="5" spans="1:4" x14ac:dyDescent="0.25">
      <c r="A5" s="46" t="s">
        <v>115</v>
      </c>
      <c r="B5" s="25">
        <v>129</v>
      </c>
      <c r="C5" s="25">
        <v>114</v>
      </c>
      <c r="D5" s="26">
        <v>243</v>
      </c>
    </row>
    <row r="6" spans="1:4" x14ac:dyDescent="0.25">
      <c r="A6" s="46" t="s">
        <v>27</v>
      </c>
      <c r="B6" s="25">
        <v>89</v>
      </c>
      <c r="C6" s="25">
        <v>37</v>
      </c>
      <c r="D6" s="26">
        <v>126</v>
      </c>
    </row>
    <row r="7" spans="1:4" x14ac:dyDescent="0.25">
      <c r="A7" s="46" t="s">
        <v>118</v>
      </c>
      <c r="B7" s="25">
        <v>92</v>
      </c>
      <c r="C7" s="25">
        <v>26</v>
      </c>
      <c r="D7" s="27">
        <v>118</v>
      </c>
    </row>
    <row r="8" spans="1:4" x14ac:dyDescent="0.25">
      <c r="A8" s="46" t="s">
        <v>119</v>
      </c>
      <c r="B8" s="25">
        <v>32</v>
      </c>
      <c r="C8" s="25">
        <v>11</v>
      </c>
      <c r="D8" s="27">
        <v>43</v>
      </c>
    </row>
    <row r="9" spans="1:4" x14ac:dyDescent="0.25">
      <c r="A9" s="46" t="s">
        <v>120</v>
      </c>
      <c r="B9" s="25">
        <v>29</v>
      </c>
      <c r="C9" s="25">
        <v>8</v>
      </c>
      <c r="D9" s="27">
        <v>37</v>
      </c>
    </row>
    <row r="10" spans="1:4" x14ac:dyDescent="0.25">
      <c r="A10" s="46" t="s">
        <v>121</v>
      </c>
      <c r="B10" s="25">
        <v>14</v>
      </c>
      <c r="C10" s="25">
        <v>10</v>
      </c>
      <c r="D10" s="27">
        <v>24</v>
      </c>
    </row>
    <row r="11" spans="1:4" x14ac:dyDescent="0.25">
      <c r="A11" s="46" t="s">
        <v>122</v>
      </c>
      <c r="B11" s="25">
        <v>20</v>
      </c>
      <c r="C11" s="25">
        <v>13</v>
      </c>
      <c r="D11" s="27">
        <v>33</v>
      </c>
    </row>
    <row r="12" spans="1:4" x14ac:dyDescent="0.25">
      <c r="A12" s="46" t="s">
        <v>127</v>
      </c>
      <c r="B12" s="25">
        <v>49</v>
      </c>
      <c r="C12" s="25">
        <v>2</v>
      </c>
      <c r="D12" s="27">
        <v>51</v>
      </c>
    </row>
    <row r="13" spans="1:4" s="49" customFormat="1" x14ac:dyDescent="0.25">
      <c r="A13" s="46" t="s">
        <v>128</v>
      </c>
      <c r="B13" s="48">
        <f>SUM(B14:B20)</f>
        <v>190</v>
      </c>
      <c r="C13" s="48">
        <f>SUM(C14:C20)</f>
        <v>143</v>
      </c>
      <c r="D13" s="48">
        <f>SUM(D14:D20)</f>
        <v>333</v>
      </c>
    </row>
    <row r="14" spans="1:4" x14ac:dyDescent="0.25">
      <c r="A14" s="24" t="s">
        <v>123</v>
      </c>
      <c r="B14" s="25">
        <v>41</v>
      </c>
      <c r="C14" s="25">
        <v>33</v>
      </c>
      <c r="D14" s="27">
        <v>74</v>
      </c>
    </row>
    <row r="15" spans="1:4" x14ac:dyDescent="0.25">
      <c r="A15" s="24" t="s">
        <v>24</v>
      </c>
      <c r="B15" s="25">
        <v>28</v>
      </c>
      <c r="C15" s="25">
        <v>1</v>
      </c>
      <c r="D15" s="27">
        <v>29</v>
      </c>
    </row>
    <row r="16" spans="1:4" x14ac:dyDescent="0.25">
      <c r="A16" s="24" t="s">
        <v>124</v>
      </c>
      <c r="B16" s="25">
        <v>7</v>
      </c>
      <c r="C16" s="25">
        <v>4</v>
      </c>
      <c r="D16" s="27">
        <v>11</v>
      </c>
    </row>
    <row r="17" spans="1:4" x14ac:dyDescent="0.25">
      <c r="A17" s="24" t="s">
        <v>23</v>
      </c>
      <c r="B17" s="25">
        <v>3</v>
      </c>
      <c r="C17" s="25">
        <v>2</v>
      </c>
      <c r="D17" s="27">
        <v>5</v>
      </c>
    </row>
    <row r="18" spans="1:4" x14ac:dyDescent="0.25">
      <c r="A18" s="24" t="s">
        <v>125</v>
      </c>
      <c r="B18" s="25">
        <v>9</v>
      </c>
      <c r="C18" s="25">
        <v>4</v>
      </c>
      <c r="D18" s="27">
        <v>13</v>
      </c>
    </row>
    <row r="19" spans="1:4" x14ac:dyDescent="0.25">
      <c r="A19" s="24" t="s">
        <v>126</v>
      </c>
      <c r="B19" s="25">
        <v>56</v>
      </c>
      <c r="C19" s="25">
        <v>34</v>
      </c>
      <c r="D19" s="27">
        <v>90</v>
      </c>
    </row>
    <row r="20" spans="1:4" x14ac:dyDescent="0.25">
      <c r="A20" s="28" t="s">
        <v>128</v>
      </c>
      <c r="B20" s="29">
        <v>46</v>
      </c>
      <c r="C20" s="29">
        <v>65</v>
      </c>
      <c r="D20" s="30">
        <v>111</v>
      </c>
    </row>
    <row r="51" spans="1:9" ht="15.75" thickBot="1" x14ac:dyDescent="0.3"/>
    <row r="52" spans="1:9" x14ac:dyDescent="0.25">
      <c r="A52" s="379" t="s">
        <v>131</v>
      </c>
      <c r="B52" s="314" t="s">
        <v>133</v>
      </c>
      <c r="C52" s="314"/>
      <c r="D52" s="314" t="s">
        <v>133</v>
      </c>
      <c r="E52" s="314"/>
      <c r="F52" s="314" t="s">
        <v>136</v>
      </c>
      <c r="G52" s="314"/>
    </row>
    <row r="53" spans="1:9" ht="15.75" thickBot="1" x14ac:dyDescent="0.3">
      <c r="A53" s="380"/>
      <c r="B53" s="315" t="s">
        <v>134</v>
      </c>
      <c r="C53" s="315"/>
      <c r="D53" s="315" t="s">
        <v>135</v>
      </c>
      <c r="E53" s="315"/>
      <c r="F53" s="315"/>
      <c r="G53" s="315"/>
    </row>
    <row r="54" spans="1:9" ht="15.75" thickBot="1" x14ac:dyDescent="0.3">
      <c r="A54" s="381"/>
      <c r="B54" s="33" t="s">
        <v>137</v>
      </c>
      <c r="C54" s="33" t="s">
        <v>21</v>
      </c>
      <c r="D54" s="33" t="s">
        <v>137</v>
      </c>
      <c r="E54" s="33" t="s">
        <v>21</v>
      </c>
      <c r="F54" s="33" t="s">
        <v>137</v>
      </c>
      <c r="G54" s="33" t="s">
        <v>21</v>
      </c>
    </row>
    <row r="55" spans="1:9" ht="15.75" thickBot="1" x14ac:dyDescent="0.3">
      <c r="A55" s="45" t="s">
        <v>109</v>
      </c>
      <c r="B55" s="35">
        <v>247</v>
      </c>
      <c r="C55" s="35">
        <v>10.7</v>
      </c>
      <c r="D55" s="36">
        <v>1358</v>
      </c>
      <c r="E55" s="35">
        <v>24.3</v>
      </c>
      <c r="F55" s="44">
        <v>1605</v>
      </c>
      <c r="G55" s="35">
        <v>20.3</v>
      </c>
      <c r="I55">
        <v>1605</v>
      </c>
    </row>
    <row r="56" spans="1:9" ht="15.75" thickBot="1" x14ac:dyDescent="0.3">
      <c r="A56" s="45" t="s">
        <v>26</v>
      </c>
      <c r="B56" s="35">
        <v>505</v>
      </c>
      <c r="C56" s="35">
        <v>21.9</v>
      </c>
      <c r="D56" s="35">
        <v>783</v>
      </c>
      <c r="E56" s="35">
        <v>14</v>
      </c>
      <c r="F56" s="44">
        <v>1288</v>
      </c>
      <c r="G56" s="35">
        <v>16.3</v>
      </c>
      <c r="I56" s="47">
        <v>1288</v>
      </c>
    </row>
    <row r="57" spans="1:9" ht="15.75" thickBot="1" x14ac:dyDescent="0.3">
      <c r="A57" s="45" t="s">
        <v>115</v>
      </c>
      <c r="B57" s="35">
        <v>416</v>
      </c>
      <c r="C57" s="35">
        <v>18</v>
      </c>
      <c r="D57" s="35">
        <v>551</v>
      </c>
      <c r="E57" s="35">
        <v>9.9</v>
      </c>
      <c r="F57" s="44">
        <v>967</v>
      </c>
      <c r="G57" s="35">
        <v>12.3</v>
      </c>
      <c r="I57" s="47">
        <v>967</v>
      </c>
    </row>
    <row r="58" spans="1:9" ht="15.75" thickBot="1" x14ac:dyDescent="0.3">
      <c r="A58" s="45" t="s">
        <v>27</v>
      </c>
      <c r="B58" s="35">
        <v>261</v>
      </c>
      <c r="C58" s="35">
        <v>11.3</v>
      </c>
      <c r="D58" s="35">
        <v>607</v>
      </c>
      <c r="E58" s="35">
        <v>10.9</v>
      </c>
      <c r="F58" s="44">
        <v>868</v>
      </c>
      <c r="G58" s="35">
        <v>11</v>
      </c>
      <c r="I58" s="47">
        <v>868</v>
      </c>
    </row>
    <row r="59" spans="1:9" ht="15.75" thickBot="1" x14ac:dyDescent="0.3">
      <c r="A59" s="45" t="s">
        <v>118</v>
      </c>
      <c r="B59" s="35">
        <v>135</v>
      </c>
      <c r="C59" s="35">
        <v>5.8</v>
      </c>
      <c r="D59" s="35">
        <v>550</v>
      </c>
      <c r="E59" s="35">
        <v>9.9</v>
      </c>
      <c r="F59" s="44">
        <v>685</v>
      </c>
      <c r="G59" s="35">
        <v>8.6999999999999993</v>
      </c>
      <c r="I59" s="47">
        <v>685</v>
      </c>
    </row>
    <row r="60" spans="1:9" ht="15.75" thickBot="1" x14ac:dyDescent="0.3">
      <c r="A60" s="45" t="s">
        <v>119</v>
      </c>
      <c r="B60" s="35">
        <v>52</v>
      </c>
      <c r="C60" s="35">
        <v>2.2999999999999998</v>
      </c>
      <c r="D60" s="35">
        <v>184</v>
      </c>
      <c r="E60" s="35">
        <v>3.3</v>
      </c>
      <c r="F60" s="44">
        <v>236</v>
      </c>
      <c r="G60" s="35">
        <v>3</v>
      </c>
      <c r="I60" s="47">
        <v>304</v>
      </c>
    </row>
    <row r="61" spans="1:9" ht="15.75" thickBot="1" x14ac:dyDescent="0.3">
      <c r="A61" s="45" t="s">
        <v>120</v>
      </c>
      <c r="B61" s="35">
        <v>76</v>
      </c>
      <c r="C61" s="35">
        <v>3.3</v>
      </c>
      <c r="D61" s="35">
        <v>143</v>
      </c>
      <c r="E61" s="35">
        <v>2.6</v>
      </c>
      <c r="F61" s="44">
        <v>219</v>
      </c>
      <c r="G61" s="35">
        <v>2.8</v>
      </c>
      <c r="I61" s="47">
        <v>236</v>
      </c>
    </row>
    <row r="62" spans="1:9" ht="15.75" thickBot="1" x14ac:dyDescent="0.3">
      <c r="A62" s="45" t="s">
        <v>121</v>
      </c>
      <c r="B62" s="35">
        <v>59</v>
      </c>
      <c r="C62" s="35">
        <v>2.6</v>
      </c>
      <c r="D62" s="35">
        <v>129</v>
      </c>
      <c r="E62" s="35">
        <v>2.2999999999999998</v>
      </c>
      <c r="F62" s="44">
        <v>188</v>
      </c>
      <c r="G62" s="35">
        <v>2.4</v>
      </c>
      <c r="I62" s="47">
        <v>219</v>
      </c>
    </row>
    <row r="63" spans="1:9" ht="15.75" thickBot="1" x14ac:dyDescent="0.3">
      <c r="A63" s="45" t="s">
        <v>25</v>
      </c>
      <c r="B63" s="35">
        <v>102</v>
      </c>
      <c r="C63" s="35">
        <v>4.4000000000000004</v>
      </c>
      <c r="D63" s="35">
        <v>87</v>
      </c>
      <c r="E63" s="35">
        <v>1.6</v>
      </c>
      <c r="F63" s="44">
        <v>189</v>
      </c>
      <c r="G63" s="35">
        <v>2.4</v>
      </c>
      <c r="I63" s="47">
        <v>189</v>
      </c>
    </row>
    <row r="64" spans="1:9" ht="15.75" thickBot="1" x14ac:dyDescent="0.3">
      <c r="A64" s="37" t="s">
        <v>123</v>
      </c>
      <c r="B64" s="35">
        <v>95</v>
      </c>
      <c r="C64" s="35">
        <v>4.0999999999999996</v>
      </c>
      <c r="D64" s="35">
        <v>71</v>
      </c>
      <c r="E64" s="35">
        <v>1.3</v>
      </c>
      <c r="F64" s="35">
        <v>166</v>
      </c>
      <c r="G64" s="35">
        <v>2.1</v>
      </c>
      <c r="I64" s="47">
        <v>188</v>
      </c>
    </row>
    <row r="65" spans="1:9" ht="15.75" thickBot="1" x14ac:dyDescent="0.3">
      <c r="A65" s="34" t="s">
        <v>24</v>
      </c>
      <c r="B65" s="35">
        <v>1</v>
      </c>
      <c r="C65" s="35">
        <v>0</v>
      </c>
      <c r="D65" s="35">
        <v>171</v>
      </c>
      <c r="E65" s="35">
        <v>3.1</v>
      </c>
      <c r="F65" s="35">
        <v>172</v>
      </c>
      <c r="G65" s="35">
        <v>2.2000000000000002</v>
      </c>
      <c r="I65" s="47">
        <v>1338</v>
      </c>
    </row>
    <row r="66" spans="1:9" ht="15.75" thickBot="1" x14ac:dyDescent="0.3">
      <c r="A66" s="37" t="s">
        <v>124</v>
      </c>
      <c r="B66" s="35">
        <v>34</v>
      </c>
      <c r="C66" s="35">
        <v>1.5</v>
      </c>
      <c r="D66" s="35">
        <v>23</v>
      </c>
      <c r="E66" s="35">
        <v>0.4</v>
      </c>
      <c r="F66" s="35">
        <v>57</v>
      </c>
      <c r="G66" s="35">
        <v>0.7</v>
      </c>
    </row>
    <row r="67" spans="1:9" ht="15.75" thickBot="1" x14ac:dyDescent="0.3">
      <c r="A67" s="37" t="s">
        <v>23</v>
      </c>
      <c r="B67" s="35">
        <v>52</v>
      </c>
      <c r="C67" s="35">
        <v>2.2999999999999998</v>
      </c>
      <c r="D67" s="35">
        <v>218</v>
      </c>
      <c r="E67" s="35">
        <v>3.9</v>
      </c>
      <c r="F67" s="35">
        <v>270</v>
      </c>
      <c r="G67" s="35">
        <v>3.4</v>
      </c>
    </row>
    <row r="68" spans="1:9" ht="15.75" thickBot="1" x14ac:dyDescent="0.3">
      <c r="A68" s="37" t="s">
        <v>125</v>
      </c>
      <c r="B68" s="35">
        <v>14</v>
      </c>
      <c r="C68" s="35">
        <v>0.6</v>
      </c>
      <c r="D68" s="35">
        <v>57</v>
      </c>
      <c r="E68" s="35">
        <v>1</v>
      </c>
      <c r="F68" s="35">
        <v>71</v>
      </c>
      <c r="G68" s="35">
        <v>0.9</v>
      </c>
    </row>
    <row r="69" spans="1:9" ht="15.75" thickBot="1" x14ac:dyDescent="0.3">
      <c r="A69" s="37" t="s">
        <v>126</v>
      </c>
      <c r="B69" s="35">
        <v>113</v>
      </c>
      <c r="C69" s="35">
        <v>4.9000000000000004</v>
      </c>
      <c r="D69" s="35">
        <v>197</v>
      </c>
      <c r="E69" s="35">
        <v>3.5</v>
      </c>
      <c r="F69" s="35">
        <v>310</v>
      </c>
      <c r="G69" s="35">
        <v>3.9</v>
      </c>
    </row>
    <row r="70" spans="1:9" ht="15.75" thickBot="1" x14ac:dyDescent="0.3">
      <c r="A70" s="45" t="s">
        <v>127</v>
      </c>
      <c r="B70" s="35">
        <v>32</v>
      </c>
      <c r="C70" s="35">
        <v>1.4</v>
      </c>
      <c r="D70" s="35">
        <v>272</v>
      </c>
      <c r="E70" s="35">
        <v>4.9000000000000004</v>
      </c>
      <c r="F70" s="44">
        <v>304</v>
      </c>
      <c r="G70" s="35">
        <v>3.9</v>
      </c>
    </row>
    <row r="71" spans="1:9" ht="15.75" thickBot="1" x14ac:dyDescent="0.3">
      <c r="A71" s="38" t="s">
        <v>130</v>
      </c>
      <c r="B71" s="39">
        <v>2194</v>
      </c>
      <c r="C71" s="40">
        <v>95</v>
      </c>
      <c r="D71" s="39">
        <v>5401</v>
      </c>
      <c r="E71" s="40">
        <v>96.8</v>
      </c>
      <c r="F71" s="39">
        <v>7595</v>
      </c>
      <c r="G71" s="40">
        <v>96</v>
      </c>
    </row>
    <row r="72" spans="1:9" ht="15.75" thickBot="1" x14ac:dyDescent="0.3">
      <c r="A72" s="37" t="s">
        <v>128</v>
      </c>
      <c r="B72" s="35">
        <v>115</v>
      </c>
      <c r="C72" s="35">
        <v>5</v>
      </c>
      <c r="D72" s="35">
        <v>177</v>
      </c>
      <c r="E72" s="35">
        <v>3.2</v>
      </c>
      <c r="F72" s="35">
        <v>292</v>
      </c>
      <c r="G72" s="35">
        <v>3.7</v>
      </c>
    </row>
    <row r="73" spans="1:9" ht="15.75" thickBot="1" x14ac:dyDescent="0.3">
      <c r="A73" s="41" t="s">
        <v>138</v>
      </c>
      <c r="B73" s="42">
        <v>2309</v>
      </c>
      <c r="C73" s="43">
        <v>100</v>
      </c>
      <c r="D73" s="42">
        <v>5578</v>
      </c>
      <c r="E73" s="43">
        <v>100</v>
      </c>
      <c r="F73" s="42">
        <v>7887</v>
      </c>
      <c r="G73" s="43">
        <v>100</v>
      </c>
    </row>
  </sheetData>
  <mergeCells count="7">
    <mergeCell ref="F52:G53"/>
    <mergeCell ref="A1:A2"/>
    <mergeCell ref="A52:A54"/>
    <mergeCell ref="B52:C52"/>
    <mergeCell ref="B53:C53"/>
    <mergeCell ref="D52:E52"/>
    <mergeCell ref="D53:E5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workbookViewId="0">
      <selection activeCell="D24" sqref="D24"/>
    </sheetView>
  </sheetViews>
  <sheetFormatPr defaultRowHeight="15" x14ac:dyDescent="0.25"/>
  <sheetData>
    <row r="2" spans="2:9" ht="15.75" thickBot="1" x14ac:dyDescent="0.3">
      <c r="B2" s="277" t="s">
        <v>278</v>
      </c>
    </row>
    <row r="3" spans="2:9" x14ac:dyDescent="0.25">
      <c r="B3" s="319" t="s">
        <v>279</v>
      </c>
      <c r="C3" s="322" t="s">
        <v>19</v>
      </c>
      <c r="D3" s="322" t="s">
        <v>45</v>
      </c>
      <c r="E3" s="322" t="s">
        <v>46</v>
      </c>
      <c r="F3" s="322" t="s">
        <v>280</v>
      </c>
      <c r="G3" s="325" t="s">
        <v>281</v>
      </c>
      <c r="H3" s="314" t="s">
        <v>282</v>
      </c>
      <c r="I3" s="314"/>
    </row>
    <row r="4" spans="2:9" ht="15.75" thickBot="1" x14ac:dyDescent="0.3">
      <c r="B4" s="320"/>
      <c r="C4" s="323"/>
      <c r="D4" s="323"/>
      <c r="E4" s="323"/>
      <c r="F4" s="323"/>
      <c r="G4" s="326"/>
      <c r="H4" s="315" t="s">
        <v>283</v>
      </c>
      <c r="I4" s="315"/>
    </row>
    <row r="5" spans="2:9" ht="27" x14ac:dyDescent="0.25">
      <c r="B5" s="320"/>
      <c r="C5" s="323"/>
      <c r="D5" s="323"/>
      <c r="E5" s="323"/>
      <c r="F5" s="323"/>
      <c r="G5" s="326"/>
      <c r="H5" s="316" t="s">
        <v>284</v>
      </c>
      <c r="I5" s="273" t="s">
        <v>285</v>
      </c>
    </row>
    <row r="6" spans="2:9" ht="15.75" thickBot="1" x14ac:dyDescent="0.3">
      <c r="B6" s="321"/>
      <c r="C6" s="324"/>
      <c r="D6" s="324"/>
      <c r="E6" s="324"/>
      <c r="F6" s="324"/>
      <c r="G6" s="327"/>
      <c r="H6" s="317"/>
      <c r="I6" s="235"/>
    </row>
    <row r="7" spans="2:9" ht="15.75" thickBot="1" x14ac:dyDescent="0.3">
      <c r="B7" s="35">
        <v>2001</v>
      </c>
      <c r="C7" s="35">
        <v>911</v>
      </c>
      <c r="D7" s="35">
        <v>59</v>
      </c>
      <c r="E7" s="36">
        <v>1434</v>
      </c>
      <c r="F7" s="35">
        <v>6.5</v>
      </c>
      <c r="G7" s="35">
        <v>4</v>
      </c>
      <c r="H7" s="35">
        <v>0</v>
      </c>
      <c r="I7" s="35">
        <v>0</v>
      </c>
    </row>
    <row r="8" spans="2:9" ht="15.75" thickBot="1" x14ac:dyDescent="0.3">
      <c r="B8" s="35">
        <v>2002</v>
      </c>
      <c r="C8" s="35">
        <v>918</v>
      </c>
      <c r="D8" s="35">
        <v>69</v>
      </c>
      <c r="E8" s="36">
        <v>1556</v>
      </c>
      <c r="F8" s="35">
        <v>7.5</v>
      </c>
      <c r="G8" s="35">
        <v>4.2</v>
      </c>
      <c r="H8" s="35">
        <v>16.899999999999999</v>
      </c>
      <c r="I8" s="35">
        <v>16.899999999999999</v>
      </c>
    </row>
    <row r="9" spans="2:9" ht="15.75" thickBot="1" x14ac:dyDescent="0.3">
      <c r="B9" s="35">
        <v>2003</v>
      </c>
      <c r="C9" s="35">
        <v>888</v>
      </c>
      <c r="D9" s="35">
        <v>49</v>
      </c>
      <c r="E9" s="36">
        <v>1482</v>
      </c>
      <c r="F9" s="35">
        <v>5.5</v>
      </c>
      <c r="G9" s="35">
        <v>3.2</v>
      </c>
      <c r="H9" s="35">
        <v>-29</v>
      </c>
      <c r="I9" s="35">
        <v>-16.899999999999999</v>
      </c>
    </row>
    <row r="10" spans="2:9" ht="15.75" thickBot="1" x14ac:dyDescent="0.3">
      <c r="B10" s="35">
        <v>2004</v>
      </c>
      <c r="C10" s="35">
        <v>835</v>
      </c>
      <c r="D10" s="35">
        <v>40</v>
      </c>
      <c r="E10" s="36">
        <v>1407</v>
      </c>
      <c r="F10" s="35">
        <v>4.8</v>
      </c>
      <c r="G10" s="35">
        <v>2.8</v>
      </c>
      <c r="H10" s="35">
        <v>-18.399999999999999</v>
      </c>
      <c r="I10" s="35">
        <v>-32.200000000000003</v>
      </c>
    </row>
    <row r="11" spans="2:9" ht="15.75" thickBot="1" x14ac:dyDescent="0.3">
      <c r="B11" s="35">
        <v>2005</v>
      </c>
      <c r="C11" s="35">
        <v>889</v>
      </c>
      <c r="D11" s="35">
        <v>57</v>
      </c>
      <c r="E11" s="36">
        <v>1444</v>
      </c>
      <c r="F11" s="35">
        <v>6.4</v>
      </c>
      <c r="G11" s="35">
        <v>3.8</v>
      </c>
      <c r="H11" s="35">
        <v>42.5</v>
      </c>
      <c r="I11" s="35">
        <v>-3.4</v>
      </c>
    </row>
    <row r="12" spans="2:9" ht="15.75" thickBot="1" x14ac:dyDescent="0.3">
      <c r="B12" s="35">
        <v>2006</v>
      </c>
      <c r="C12" s="35">
        <v>921</v>
      </c>
      <c r="D12" s="35">
        <v>59</v>
      </c>
      <c r="E12" s="36">
        <v>1522</v>
      </c>
      <c r="F12" s="35">
        <v>6.4</v>
      </c>
      <c r="G12" s="35">
        <v>3.7</v>
      </c>
      <c r="H12" s="35">
        <v>3.5</v>
      </c>
      <c r="I12" s="35">
        <v>0</v>
      </c>
    </row>
    <row r="13" spans="2:9" ht="15.75" thickBot="1" x14ac:dyDescent="0.3">
      <c r="B13" s="35">
        <v>2007</v>
      </c>
      <c r="C13" s="35">
        <v>900</v>
      </c>
      <c r="D13" s="35">
        <v>37</v>
      </c>
      <c r="E13" s="36">
        <v>1512</v>
      </c>
      <c r="F13" s="35">
        <v>4.0999999999999996</v>
      </c>
      <c r="G13" s="35">
        <v>2.4</v>
      </c>
      <c r="H13" s="35">
        <v>-37.299999999999997</v>
      </c>
      <c r="I13" s="35">
        <v>-37.299999999999997</v>
      </c>
    </row>
    <row r="14" spans="2:9" ht="15.75" thickBot="1" x14ac:dyDescent="0.3">
      <c r="B14" s="35">
        <v>2008</v>
      </c>
      <c r="C14" s="35">
        <v>954</v>
      </c>
      <c r="D14" s="35">
        <v>35</v>
      </c>
      <c r="E14" s="36">
        <v>1622</v>
      </c>
      <c r="F14" s="35">
        <v>3.7</v>
      </c>
      <c r="G14" s="35">
        <v>2.1</v>
      </c>
      <c r="H14" s="35">
        <v>-5.4</v>
      </c>
      <c r="I14" s="35">
        <v>-40.700000000000003</v>
      </c>
    </row>
    <row r="15" spans="2:9" ht="15.75" thickBot="1" x14ac:dyDescent="0.3">
      <c r="B15" s="35">
        <v>2009</v>
      </c>
      <c r="C15" s="35">
        <v>942</v>
      </c>
      <c r="D15" s="35">
        <v>46</v>
      </c>
      <c r="E15" s="36">
        <v>1627</v>
      </c>
      <c r="F15" s="35">
        <v>4.9000000000000004</v>
      </c>
      <c r="G15" s="35">
        <v>2.7</v>
      </c>
      <c r="H15" s="35">
        <v>31.4</v>
      </c>
      <c r="I15" s="35">
        <v>-22</v>
      </c>
    </row>
    <row r="16" spans="2:9" ht="15.75" thickBot="1" x14ac:dyDescent="0.3">
      <c r="B16" s="35">
        <v>2010</v>
      </c>
      <c r="C16" s="36">
        <v>1147</v>
      </c>
      <c r="D16" s="35">
        <v>48</v>
      </c>
      <c r="E16" s="36">
        <v>2015</v>
      </c>
      <c r="F16" s="35">
        <v>4.2</v>
      </c>
      <c r="G16" s="35">
        <v>2.2999999999999998</v>
      </c>
      <c r="H16" s="35">
        <v>4.3</v>
      </c>
      <c r="I16" s="35">
        <v>-18.600000000000001</v>
      </c>
    </row>
    <row r="17" spans="2:9" x14ac:dyDescent="0.25">
      <c r="B17" s="274">
        <v>2011</v>
      </c>
      <c r="C17" s="275">
        <v>1054</v>
      </c>
      <c r="D17" s="274">
        <v>37</v>
      </c>
      <c r="E17" s="275">
        <v>1780</v>
      </c>
      <c r="F17" s="274">
        <v>3.5</v>
      </c>
      <c r="G17" s="274">
        <v>2</v>
      </c>
      <c r="H17" s="274">
        <v>-22.9</v>
      </c>
      <c r="I17" s="274">
        <v>-37.299999999999997</v>
      </c>
    </row>
    <row r="18" spans="2:9" x14ac:dyDescent="0.25">
      <c r="B18" s="318" t="s">
        <v>276</v>
      </c>
      <c r="C18" s="318"/>
      <c r="D18" s="318"/>
      <c r="E18" s="318"/>
      <c r="F18" s="318"/>
      <c r="G18" s="318"/>
      <c r="H18" s="318"/>
      <c r="I18" s="318"/>
    </row>
    <row r="19" spans="2:9" x14ac:dyDescent="0.25">
      <c r="B19" s="318" t="s">
        <v>277</v>
      </c>
      <c r="C19" s="318"/>
      <c r="D19" s="318"/>
      <c r="E19" s="318"/>
      <c r="F19" s="318"/>
      <c r="G19" s="318"/>
      <c r="H19" s="318"/>
      <c r="I19" s="318"/>
    </row>
    <row r="20" spans="2:9" x14ac:dyDescent="0.25">
      <c r="B20" s="276"/>
    </row>
    <row r="21" spans="2:9" x14ac:dyDescent="0.25">
      <c r="B21" s="276"/>
    </row>
    <row r="22" spans="2:9" x14ac:dyDescent="0.25">
      <c r="B22" s="276"/>
    </row>
    <row r="23" spans="2:9" x14ac:dyDescent="0.25">
      <c r="B23" s="276"/>
    </row>
    <row r="24" spans="2:9" x14ac:dyDescent="0.25">
      <c r="B24" s="276"/>
    </row>
    <row r="25" spans="2:9" x14ac:dyDescent="0.25">
      <c r="B25" s="276"/>
    </row>
    <row r="26" spans="2:9" x14ac:dyDescent="0.25">
      <c r="B26" s="276"/>
    </row>
    <row r="27" spans="2:9" x14ac:dyDescent="0.25">
      <c r="B27" s="276"/>
    </row>
    <row r="28" spans="2:9" x14ac:dyDescent="0.25">
      <c r="B28" s="276"/>
    </row>
    <row r="29" spans="2:9" x14ac:dyDescent="0.25">
      <c r="B29" s="276"/>
    </row>
    <row r="30" spans="2:9" x14ac:dyDescent="0.25">
      <c r="B30" s="276"/>
    </row>
    <row r="31" spans="2:9" x14ac:dyDescent="0.25">
      <c r="B31" s="276"/>
    </row>
  </sheetData>
  <mergeCells count="11">
    <mergeCell ref="H3:I3"/>
    <mergeCell ref="H4:I4"/>
    <mergeCell ref="H5:H6"/>
    <mergeCell ref="B18:I18"/>
    <mergeCell ref="B19:I19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workbookViewId="0">
      <selection activeCell="C5" sqref="C5:D17"/>
    </sheetView>
  </sheetViews>
  <sheetFormatPr defaultRowHeight="15" x14ac:dyDescent="0.25"/>
  <cols>
    <col min="1" max="1" width="10.7109375" hidden="1" customWidth="1"/>
    <col min="2" max="2" width="12.5703125" customWidth="1"/>
    <col min="253" max="253" width="0" hidden="1" customWidth="1"/>
    <col min="254" max="254" width="12.5703125" customWidth="1"/>
    <col min="255" max="258" width="0" hidden="1" customWidth="1"/>
    <col min="509" max="509" width="0" hidden="1" customWidth="1"/>
    <col min="510" max="510" width="12.5703125" customWidth="1"/>
    <col min="511" max="514" width="0" hidden="1" customWidth="1"/>
    <col min="765" max="765" width="0" hidden="1" customWidth="1"/>
    <col min="766" max="766" width="12.5703125" customWidth="1"/>
    <col min="767" max="770" width="0" hidden="1" customWidth="1"/>
    <col min="1021" max="1021" width="0" hidden="1" customWidth="1"/>
    <col min="1022" max="1022" width="12.5703125" customWidth="1"/>
    <col min="1023" max="1026" width="0" hidden="1" customWidth="1"/>
    <col min="1277" max="1277" width="0" hidden="1" customWidth="1"/>
    <col min="1278" max="1278" width="12.5703125" customWidth="1"/>
    <col min="1279" max="1282" width="0" hidden="1" customWidth="1"/>
    <col min="1533" max="1533" width="0" hidden="1" customWidth="1"/>
    <col min="1534" max="1534" width="12.5703125" customWidth="1"/>
    <col min="1535" max="1538" width="0" hidden="1" customWidth="1"/>
    <col min="1789" max="1789" width="0" hidden="1" customWidth="1"/>
    <col min="1790" max="1790" width="12.5703125" customWidth="1"/>
    <col min="1791" max="1794" width="0" hidden="1" customWidth="1"/>
    <col min="2045" max="2045" width="0" hidden="1" customWidth="1"/>
    <col min="2046" max="2046" width="12.5703125" customWidth="1"/>
    <col min="2047" max="2050" width="0" hidden="1" customWidth="1"/>
    <col min="2301" max="2301" width="0" hidden="1" customWidth="1"/>
    <col min="2302" max="2302" width="12.5703125" customWidth="1"/>
    <col min="2303" max="2306" width="0" hidden="1" customWidth="1"/>
    <col min="2557" max="2557" width="0" hidden="1" customWidth="1"/>
    <col min="2558" max="2558" width="12.5703125" customWidth="1"/>
    <col min="2559" max="2562" width="0" hidden="1" customWidth="1"/>
    <col min="2813" max="2813" width="0" hidden="1" customWidth="1"/>
    <col min="2814" max="2814" width="12.5703125" customWidth="1"/>
    <col min="2815" max="2818" width="0" hidden="1" customWidth="1"/>
    <col min="3069" max="3069" width="0" hidden="1" customWidth="1"/>
    <col min="3070" max="3070" width="12.5703125" customWidth="1"/>
    <col min="3071" max="3074" width="0" hidden="1" customWidth="1"/>
    <col min="3325" max="3325" width="0" hidden="1" customWidth="1"/>
    <col min="3326" max="3326" width="12.5703125" customWidth="1"/>
    <col min="3327" max="3330" width="0" hidden="1" customWidth="1"/>
    <col min="3581" max="3581" width="0" hidden="1" customWidth="1"/>
    <col min="3582" max="3582" width="12.5703125" customWidth="1"/>
    <col min="3583" max="3586" width="0" hidden="1" customWidth="1"/>
    <col min="3837" max="3837" width="0" hidden="1" customWidth="1"/>
    <col min="3838" max="3838" width="12.5703125" customWidth="1"/>
    <col min="3839" max="3842" width="0" hidden="1" customWidth="1"/>
    <col min="4093" max="4093" width="0" hidden="1" customWidth="1"/>
    <col min="4094" max="4094" width="12.5703125" customWidth="1"/>
    <col min="4095" max="4098" width="0" hidden="1" customWidth="1"/>
    <col min="4349" max="4349" width="0" hidden="1" customWidth="1"/>
    <col min="4350" max="4350" width="12.5703125" customWidth="1"/>
    <col min="4351" max="4354" width="0" hidden="1" customWidth="1"/>
    <col min="4605" max="4605" width="0" hidden="1" customWidth="1"/>
    <col min="4606" max="4606" width="12.5703125" customWidth="1"/>
    <col min="4607" max="4610" width="0" hidden="1" customWidth="1"/>
    <col min="4861" max="4861" width="0" hidden="1" customWidth="1"/>
    <col min="4862" max="4862" width="12.5703125" customWidth="1"/>
    <col min="4863" max="4866" width="0" hidden="1" customWidth="1"/>
    <col min="5117" max="5117" width="0" hidden="1" customWidth="1"/>
    <col min="5118" max="5118" width="12.5703125" customWidth="1"/>
    <col min="5119" max="5122" width="0" hidden="1" customWidth="1"/>
    <col min="5373" max="5373" width="0" hidden="1" customWidth="1"/>
    <col min="5374" max="5374" width="12.5703125" customWidth="1"/>
    <col min="5375" max="5378" width="0" hidden="1" customWidth="1"/>
    <col min="5629" max="5629" width="0" hidden="1" customWidth="1"/>
    <col min="5630" max="5630" width="12.5703125" customWidth="1"/>
    <col min="5631" max="5634" width="0" hidden="1" customWidth="1"/>
    <col min="5885" max="5885" width="0" hidden="1" customWidth="1"/>
    <col min="5886" max="5886" width="12.5703125" customWidth="1"/>
    <col min="5887" max="5890" width="0" hidden="1" customWidth="1"/>
    <col min="6141" max="6141" width="0" hidden="1" customWidth="1"/>
    <col min="6142" max="6142" width="12.5703125" customWidth="1"/>
    <col min="6143" max="6146" width="0" hidden="1" customWidth="1"/>
    <col min="6397" max="6397" width="0" hidden="1" customWidth="1"/>
    <col min="6398" max="6398" width="12.5703125" customWidth="1"/>
    <col min="6399" max="6402" width="0" hidden="1" customWidth="1"/>
    <col min="6653" max="6653" width="0" hidden="1" customWidth="1"/>
    <col min="6654" max="6654" width="12.5703125" customWidth="1"/>
    <col min="6655" max="6658" width="0" hidden="1" customWidth="1"/>
    <col min="6909" max="6909" width="0" hidden="1" customWidth="1"/>
    <col min="6910" max="6910" width="12.5703125" customWidth="1"/>
    <col min="6911" max="6914" width="0" hidden="1" customWidth="1"/>
    <col min="7165" max="7165" width="0" hidden="1" customWidth="1"/>
    <col min="7166" max="7166" width="12.5703125" customWidth="1"/>
    <col min="7167" max="7170" width="0" hidden="1" customWidth="1"/>
    <col min="7421" max="7421" width="0" hidden="1" customWidth="1"/>
    <col min="7422" max="7422" width="12.5703125" customWidth="1"/>
    <col min="7423" max="7426" width="0" hidden="1" customWidth="1"/>
    <col min="7677" max="7677" width="0" hidden="1" customWidth="1"/>
    <col min="7678" max="7678" width="12.5703125" customWidth="1"/>
    <col min="7679" max="7682" width="0" hidden="1" customWidth="1"/>
    <col min="7933" max="7933" width="0" hidden="1" customWidth="1"/>
    <col min="7934" max="7934" width="12.5703125" customWidth="1"/>
    <col min="7935" max="7938" width="0" hidden="1" customWidth="1"/>
    <col min="8189" max="8189" width="0" hidden="1" customWidth="1"/>
    <col min="8190" max="8190" width="12.5703125" customWidth="1"/>
    <col min="8191" max="8194" width="0" hidden="1" customWidth="1"/>
    <col min="8445" max="8445" width="0" hidden="1" customWidth="1"/>
    <col min="8446" max="8446" width="12.5703125" customWidth="1"/>
    <col min="8447" max="8450" width="0" hidden="1" customWidth="1"/>
    <col min="8701" max="8701" width="0" hidden="1" customWidth="1"/>
    <col min="8702" max="8702" width="12.5703125" customWidth="1"/>
    <col min="8703" max="8706" width="0" hidden="1" customWidth="1"/>
    <col min="8957" max="8957" width="0" hidden="1" customWidth="1"/>
    <col min="8958" max="8958" width="12.5703125" customWidth="1"/>
    <col min="8959" max="8962" width="0" hidden="1" customWidth="1"/>
    <col min="9213" max="9213" width="0" hidden="1" customWidth="1"/>
    <col min="9214" max="9214" width="12.5703125" customWidth="1"/>
    <col min="9215" max="9218" width="0" hidden="1" customWidth="1"/>
    <col min="9469" max="9469" width="0" hidden="1" customWidth="1"/>
    <col min="9470" max="9470" width="12.5703125" customWidth="1"/>
    <col min="9471" max="9474" width="0" hidden="1" customWidth="1"/>
    <col min="9725" max="9725" width="0" hidden="1" customWidth="1"/>
    <col min="9726" max="9726" width="12.5703125" customWidth="1"/>
    <col min="9727" max="9730" width="0" hidden="1" customWidth="1"/>
    <col min="9981" max="9981" width="0" hidden="1" customWidth="1"/>
    <col min="9982" max="9982" width="12.5703125" customWidth="1"/>
    <col min="9983" max="9986" width="0" hidden="1" customWidth="1"/>
    <col min="10237" max="10237" width="0" hidden="1" customWidth="1"/>
    <col min="10238" max="10238" width="12.5703125" customWidth="1"/>
    <col min="10239" max="10242" width="0" hidden="1" customWidth="1"/>
    <col min="10493" max="10493" width="0" hidden="1" customWidth="1"/>
    <col min="10494" max="10494" width="12.5703125" customWidth="1"/>
    <col min="10495" max="10498" width="0" hidden="1" customWidth="1"/>
    <col min="10749" max="10749" width="0" hidden="1" customWidth="1"/>
    <col min="10750" max="10750" width="12.5703125" customWidth="1"/>
    <col min="10751" max="10754" width="0" hidden="1" customWidth="1"/>
    <col min="11005" max="11005" width="0" hidden="1" customWidth="1"/>
    <col min="11006" max="11006" width="12.5703125" customWidth="1"/>
    <col min="11007" max="11010" width="0" hidden="1" customWidth="1"/>
    <col min="11261" max="11261" width="0" hidden="1" customWidth="1"/>
    <col min="11262" max="11262" width="12.5703125" customWidth="1"/>
    <col min="11263" max="11266" width="0" hidden="1" customWidth="1"/>
    <col min="11517" max="11517" width="0" hidden="1" customWidth="1"/>
    <col min="11518" max="11518" width="12.5703125" customWidth="1"/>
    <col min="11519" max="11522" width="0" hidden="1" customWidth="1"/>
    <col min="11773" max="11773" width="0" hidden="1" customWidth="1"/>
    <col min="11774" max="11774" width="12.5703125" customWidth="1"/>
    <col min="11775" max="11778" width="0" hidden="1" customWidth="1"/>
    <col min="12029" max="12029" width="0" hidden="1" customWidth="1"/>
    <col min="12030" max="12030" width="12.5703125" customWidth="1"/>
    <col min="12031" max="12034" width="0" hidden="1" customWidth="1"/>
    <col min="12285" max="12285" width="0" hidden="1" customWidth="1"/>
    <col min="12286" max="12286" width="12.5703125" customWidth="1"/>
    <col min="12287" max="12290" width="0" hidden="1" customWidth="1"/>
    <col min="12541" max="12541" width="0" hidden="1" customWidth="1"/>
    <col min="12542" max="12542" width="12.5703125" customWidth="1"/>
    <col min="12543" max="12546" width="0" hidden="1" customWidth="1"/>
    <col min="12797" max="12797" width="0" hidden="1" customWidth="1"/>
    <col min="12798" max="12798" width="12.5703125" customWidth="1"/>
    <col min="12799" max="12802" width="0" hidden="1" customWidth="1"/>
    <col min="13053" max="13053" width="0" hidden="1" customWidth="1"/>
    <col min="13054" max="13054" width="12.5703125" customWidth="1"/>
    <col min="13055" max="13058" width="0" hidden="1" customWidth="1"/>
    <col min="13309" max="13309" width="0" hidden="1" customWidth="1"/>
    <col min="13310" max="13310" width="12.5703125" customWidth="1"/>
    <col min="13311" max="13314" width="0" hidden="1" customWidth="1"/>
    <col min="13565" max="13565" width="0" hidden="1" customWidth="1"/>
    <col min="13566" max="13566" width="12.5703125" customWidth="1"/>
    <col min="13567" max="13570" width="0" hidden="1" customWidth="1"/>
    <col min="13821" max="13821" width="0" hidden="1" customWidth="1"/>
    <col min="13822" max="13822" width="12.5703125" customWidth="1"/>
    <col min="13823" max="13826" width="0" hidden="1" customWidth="1"/>
    <col min="14077" max="14077" width="0" hidden="1" customWidth="1"/>
    <col min="14078" max="14078" width="12.5703125" customWidth="1"/>
    <col min="14079" max="14082" width="0" hidden="1" customWidth="1"/>
    <col min="14333" max="14333" width="0" hidden="1" customWidth="1"/>
    <col min="14334" max="14334" width="12.5703125" customWidth="1"/>
    <col min="14335" max="14338" width="0" hidden="1" customWidth="1"/>
    <col min="14589" max="14589" width="0" hidden="1" customWidth="1"/>
    <col min="14590" max="14590" width="12.5703125" customWidth="1"/>
    <col min="14591" max="14594" width="0" hidden="1" customWidth="1"/>
    <col min="14845" max="14845" width="0" hidden="1" customWidth="1"/>
    <col min="14846" max="14846" width="12.5703125" customWidth="1"/>
    <col min="14847" max="14850" width="0" hidden="1" customWidth="1"/>
    <col min="15101" max="15101" width="0" hidden="1" customWidth="1"/>
    <col min="15102" max="15102" width="12.5703125" customWidth="1"/>
    <col min="15103" max="15106" width="0" hidden="1" customWidth="1"/>
    <col min="15357" max="15357" width="0" hidden="1" customWidth="1"/>
    <col min="15358" max="15358" width="12.5703125" customWidth="1"/>
    <col min="15359" max="15362" width="0" hidden="1" customWidth="1"/>
    <col min="15613" max="15613" width="0" hidden="1" customWidth="1"/>
    <col min="15614" max="15614" width="12.5703125" customWidth="1"/>
    <col min="15615" max="15618" width="0" hidden="1" customWidth="1"/>
    <col min="15869" max="15869" width="0" hidden="1" customWidth="1"/>
    <col min="15870" max="15870" width="12.5703125" customWidth="1"/>
    <col min="15871" max="15874" width="0" hidden="1" customWidth="1"/>
    <col min="16125" max="16125" width="0" hidden="1" customWidth="1"/>
    <col min="16126" max="16126" width="12.5703125" customWidth="1"/>
    <col min="16127" max="16130" width="0" hidden="1" customWidth="1"/>
  </cols>
  <sheetData>
    <row r="1" spans="1:4" x14ac:dyDescent="0.25">
      <c r="A1" s="375"/>
      <c r="B1" s="384"/>
      <c r="C1" s="373"/>
      <c r="D1" s="373"/>
    </row>
    <row r="2" spans="1:4" x14ac:dyDescent="0.25">
      <c r="A2" s="375"/>
      <c r="B2" s="384"/>
      <c r="C2" s="372" t="s">
        <v>45</v>
      </c>
      <c r="D2" s="373"/>
    </row>
    <row r="3" spans="1:4" x14ac:dyDescent="0.25">
      <c r="A3" s="375"/>
      <c r="B3" s="384"/>
    </row>
    <row r="4" spans="1:4" x14ac:dyDescent="0.25">
      <c r="A4" s="8" t="s">
        <v>34</v>
      </c>
      <c r="B4" s="8"/>
      <c r="C4" s="7" t="s">
        <v>38</v>
      </c>
      <c r="D4" s="7" t="s">
        <v>40</v>
      </c>
    </row>
    <row r="5" spans="1:4" x14ac:dyDescent="0.25">
      <c r="A5" s="382" t="s">
        <v>16</v>
      </c>
      <c r="B5" s="10" t="s">
        <v>240</v>
      </c>
      <c r="C5" s="11" t="s">
        <v>39</v>
      </c>
      <c r="D5" s="11" t="s">
        <v>39</v>
      </c>
    </row>
    <row r="6" spans="1:4" x14ac:dyDescent="0.25">
      <c r="A6" s="383"/>
      <c r="B6" s="223" t="s">
        <v>250</v>
      </c>
      <c r="C6" s="12" t="s">
        <v>39</v>
      </c>
      <c r="D6" s="12" t="s">
        <v>39</v>
      </c>
    </row>
    <row r="7" spans="1:4" x14ac:dyDescent="0.25">
      <c r="A7" s="383"/>
      <c r="B7" s="224" t="s">
        <v>251</v>
      </c>
      <c r="C7" s="11" t="s">
        <v>39</v>
      </c>
      <c r="D7" s="11" t="s">
        <v>39</v>
      </c>
    </row>
    <row r="8" spans="1:4" x14ac:dyDescent="0.25">
      <c r="A8" s="383"/>
      <c r="B8" s="10" t="s">
        <v>241</v>
      </c>
      <c r="C8" s="12">
        <v>1</v>
      </c>
      <c r="D8" s="12">
        <v>1</v>
      </c>
    </row>
    <row r="9" spans="1:4" x14ac:dyDescent="0.25">
      <c r="A9" s="383"/>
      <c r="B9" s="10" t="s">
        <v>242</v>
      </c>
      <c r="C9" s="11">
        <v>3</v>
      </c>
      <c r="D9" s="11" t="s">
        <v>39</v>
      </c>
    </row>
    <row r="10" spans="1:4" x14ac:dyDescent="0.25">
      <c r="A10" s="383"/>
      <c r="B10" s="10" t="s">
        <v>243</v>
      </c>
      <c r="C10" s="12">
        <v>5</v>
      </c>
      <c r="D10" s="12">
        <v>1</v>
      </c>
    </row>
    <row r="11" spans="1:4" x14ac:dyDescent="0.25">
      <c r="A11" s="383"/>
      <c r="B11" s="10" t="s">
        <v>244</v>
      </c>
      <c r="C11" s="11" t="s">
        <v>39</v>
      </c>
      <c r="D11" s="11">
        <v>1</v>
      </c>
    </row>
    <row r="12" spans="1:4" x14ac:dyDescent="0.25">
      <c r="A12" s="383"/>
      <c r="B12" s="10" t="s">
        <v>245</v>
      </c>
      <c r="C12" s="12">
        <v>8</v>
      </c>
      <c r="D12" s="12">
        <v>3</v>
      </c>
    </row>
    <row r="13" spans="1:4" x14ac:dyDescent="0.25">
      <c r="A13" s="383"/>
      <c r="B13" s="10" t="s">
        <v>246</v>
      </c>
      <c r="C13" s="11">
        <v>5</v>
      </c>
      <c r="D13" s="11" t="s">
        <v>39</v>
      </c>
    </row>
    <row r="14" spans="1:4" x14ac:dyDescent="0.25">
      <c r="A14" s="383"/>
      <c r="B14" s="10" t="s">
        <v>247</v>
      </c>
      <c r="C14" s="12" t="s">
        <v>39</v>
      </c>
      <c r="D14" s="12" t="s">
        <v>39</v>
      </c>
    </row>
    <row r="15" spans="1:4" x14ac:dyDescent="0.25">
      <c r="A15" s="383"/>
      <c r="B15" s="10" t="s">
        <v>248</v>
      </c>
      <c r="C15" s="11">
        <v>4</v>
      </c>
      <c r="D15" s="11" t="s">
        <v>39</v>
      </c>
    </row>
    <row r="16" spans="1:4" x14ac:dyDescent="0.25">
      <c r="A16" s="383"/>
      <c r="B16" s="10" t="s">
        <v>249</v>
      </c>
      <c r="C16" s="12">
        <v>3</v>
      </c>
      <c r="D16" s="12">
        <v>2</v>
      </c>
    </row>
    <row r="17" spans="1:4" ht="21" x14ac:dyDescent="0.25">
      <c r="A17" s="383"/>
      <c r="B17" s="10" t="s">
        <v>239</v>
      </c>
      <c r="C17" s="11" t="s">
        <v>39</v>
      </c>
      <c r="D17" s="11" t="s">
        <v>39</v>
      </c>
    </row>
  </sheetData>
  <mergeCells count="6">
    <mergeCell ref="A5:A17"/>
    <mergeCell ref="A1:B1"/>
    <mergeCell ref="C1:D1"/>
    <mergeCell ref="A2:B2"/>
    <mergeCell ref="C2:D2"/>
    <mergeCell ref="A3:B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workbookViewId="0">
      <selection activeCell="M24" sqref="M24"/>
    </sheetView>
  </sheetViews>
  <sheetFormatPr defaultRowHeight="15" x14ac:dyDescent="0.25"/>
  <cols>
    <col min="1" max="1" width="10.7109375" hidden="1" customWidth="1"/>
    <col min="2" max="2" width="12.5703125" customWidth="1"/>
    <col min="253" max="253" width="0" hidden="1" customWidth="1"/>
    <col min="254" max="254" width="12.5703125" customWidth="1"/>
    <col min="255" max="258" width="0" hidden="1" customWidth="1"/>
    <col min="509" max="509" width="0" hidden="1" customWidth="1"/>
    <col min="510" max="510" width="12.5703125" customWidth="1"/>
    <col min="511" max="514" width="0" hidden="1" customWidth="1"/>
    <col min="765" max="765" width="0" hidden="1" customWidth="1"/>
    <col min="766" max="766" width="12.5703125" customWidth="1"/>
    <col min="767" max="770" width="0" hidden="1" customWidth="1"/>
    <col min="1021" max="1021" width="0" hidden="1" customWidth="1"/>
    <col min="1022" max="1022" width="12.5703125" customWidth="1"/>
    <col min="1023" max="1026" width="0" hidden="1" customWidth="1"/>
    <col min="1277" max="1277" width="0" hidden="1" customWidth="1"/>
    <col min="1278" max="1278" width="12.5703125" customWidth="1"/>
    <col min="1279" max="1282" width="0" hidden="1" customWidth="1"/>
    <col min="1533" max="1533" width="0" hidden="1" customWidth="1"/>
    <col min="1534" max="1534" width="12.5703125" customWidth="1"/>
    <col min="1535" max="1538" width="0" hidden="1" customWidth="1"/>
    <col min="1789" max="1789" width="0" hidden="1" customWidth="1"/>
    <col min="1790" max="1790" width="12.5703125" customWidth="1"/>
    <col min="1791" max="1794" width="0" hidden="1" customWidth="1"/>
    <col min="2045" max="2045" width="0" hidden="1" customWidth="1"/>
    <col min="2046" max="2046" width="12.5703125" customWidth="1"/>
    <col min="2047" max="2050" width="0" hidden="1" customWidth="1"/>
    <col min="2301" max="2301" width="0" hidden="1" customWidth="1"/>
    <col min="2302" max="2302" width="12.5703125" customWidth="1"/>
    <col min="2303" max="2306" width="0" hidden="1" customWidth="1"/>
    <col min="2557" max="2557" width="0" hidden="1" customWidth="1"/>
    <col min="2558" max="2558" width="12.5703125" customWidth="1"/>
    <col min="2559" max="2562" width="0" hidden="1" customWidth="1"/>
    <col min="2813" max="2813" width="0" hidden="1" customWidth="1"/>
    <col min="2814" max="2814" width="12.5703125" customWidth="1"/>
    <col min="2815" max="2818" width="0" hidden="1" customWidth="1"/>
    <col min="3069" max="3069" width="0" hidden="1" customWidth="1"/>
    <col min="3070" max="3070" width="12.5703125" customWidth="1"/>
    <col min="3071" max="3074" width="0" hidden="1" customWidth="1"/>
    <col min="3325" max="3325" width="0" hidden="1" customWidth="1"/>
    <col min="3326" max="3326" width="12.5703125" customWidth="1"/>
    <col min="3327" max="3330" width="0" hidden="1" customWidth="1"/>
    <col min="3581" max="3581" width="0" hidden="1" customWidth="1"/>
    <col min="3582" max="3582" width="12.5703125" customWidth="1"/>
    <col min="3583" max="3586" width="0" hidden="1" customWidth="1"/>
    <col min="3837" max="3837" width="0" hidden="1" customWidth="1"/>
    <col min="3838" max="3838" width="12.5703125" customWidth="1"/>
    <col min="3839" max="3842" width="0" hidden="1" customWidth="1"/>
    <col min="4093" max="4093" width="0" hidden="1" customWidth="1"/>
    <col min="4094" max="4094" width="12.5703125" customWidth="1"/>
    <col min="4095" max="4098" width="0" hidden="1" customWidth="1"/>
    <col min="4349" max="4349" width="0" hidden="1" customWidth="1"/>
    <col min="4350" max="4350" width="12.5703125" customWidth="1"/>
    <col min="4351" max="4354" width="0" hidden="1" customWidth="1"/>
    <col min="4605" max="4605" width="0" hidden="1" customWidth="1"/>
    <col min="4606" max="4606" width="12.5703125" customWidth="1"/>
    <col min="4607" max="4610" width="0" hidden="1" customWidth="1"/>
    <col min="4861" max="4861" width="0" hidden="1" customWidth="1"/>
    <col min="4862" max="4862" width="12.5703125" customWidth="1"/>
    <col min="4863" max="4866" width="0" hidden="1" customWidth="1"/>
    <col min="5117" max="5117" width="0" hidden="1" customWidth="1"/>
    <col min="5118" max="5118" width="12.5703125" customWidth="1"/>
    <col min="5119" max="5122" width="0" hidden="1" customWidth="1"/>
    <col min="5373" max="5373" width="0" hidden="1" customWidth="1"/>
    <col min="5374" max="5374" width="12.5703125" customWidth="1"/>
    <col min="5375" max="5378" width="0" hidden="1" customWidth="1"/>
    <col min="5629" max="5629" width="0" hidden="1" customWidth="1"/>
    <col min="5630" max="5630" width="12.5703125" customWidth="1"/>
    <col min="5631" max="5634" width="0" hidden="1" customWidth="1"/>
    <col min="5885" max="5885" width="0" hidden="1" customWidth="1"/>
    <col min="5886" max="5886" width="12.5703125" customWidth="1"/>
    <col min="5887" max="5890" width="0" hidden="1" customWidth="1"/>
    <col min="6141" max="6141" width="0" hidden="1" customWidth="1"/>
    <col min="6142" max="6142" width="12.5703125" customWidth="1"/>
    <col min="6143" max="6146" width="0" hidden="1" customWidth="1"/>
    <col min="6397" max="6397" width="0" hidden="1" customWidth="1"/>
    <col min="6398" max="6398" width="12.5703125" customWidth="1"/>
    <col min="6399" max="6402" width="0" hidden="1" customWidth="1"/>
    <col min="6653" max="6653" width="0" hidden="1" customWidth="1"/>
    <col min="6654" max="6654" width="12.5703125" customWidth="1"/>
    <col min="6655" max="6658" width="0" hidden="1" customWidth="1"/>
    <col min="6909" max="6909" width="0" hidden="1" customWidth="1"/>
    <col min="6910" max="6910" width="12.5703125" customWidth="1"/>
    <col min="6911" max="6914" width="0" hidden="1" customWidth="1"/>
    <col min="7165" max="7165" width="0" hidden="1" customWidth="1"/>
    <col min="7166" max="7166" width="12.5703125" customWidth="1"/>
    <col min="7167" max="7170" width="0" hidden="1" customWidth="1"/>
    <col min="7421" max="7421" width="0" hidden="1" customWidth="1"/>
    <col min="7422" max="7422" width="12.5703125" customWidth="1"/>
    <col min="7423" max="7426" width="0" hidden="1" customWidth="1"/>
    <col min="7677" max="7677" width="0" hidden="1" customWidth="1"/>
    <col min="7678" max="7678" width="12.5703125" customWidth="1"/>
    <col min="7679" max="7682" width="0" hidden="1" customWidth="1"/>
    <col min="7933" max="7933" width="0" hidden="1" customWidth="1"/>
    <col min="7934" max="7934" width="12.5703125" customWidth="1"/>
    <col min="7935" max="7938" width="0" hidden="1" customWidth="1"/>
    <col min="8189" max="8189" width="0" hidden="1" customWidth="1"/>
    <col min="8190" max="8190" width="12.5703125" customWidth="1"/>
    <col min="8191" max="8194" width="0" hidden="1" customWidth="1"/>
    <col min="8445" max="8445" width="0" hidden="1" customWidth="1"/>
    <col min="8446" max="8446" width="12.5703125" customWidth="1"/>
    <col min="8447" max="8450" width="0" hidden="1" customWidth="1"/>
    <col min="8701" max="8701" width="0" hidden="1" customWidth="1"/>
    <col min="8702" max="8702" width="12.5703125" customWidth="1"/>
    <col min="8703" max="8706" width="0" hidden="1" customWidth="1"/>
    <col min="8957" max="8957" width="0" hidden="1" customWidth="1"/>
    <col min="8958" max="8958" width="12.5703125" customWidth="1"/>
    <col min="8959" max="8962" width="0" hidden="1" customWidth="1"/>
    <col min="9213" max="9213" width="0" hidden="1" customWidth="1"/>
    <col min="9214" max="9214" width="12.5703125" customWidth="1"/>
    <col min="9215" max="9218" width="0" hidden="1" customWidth="1"/>
    <col min="9469" max="9469" width="0" hidden="1" customWidth="1"/>
    <col min="9470" max="9470" width="12.5703125" customWidth="1"/>
    <col min="9471" max="9474" width="0" hidden="1" customWidth="1"/>
    <col min="9725" max="9725" width="0" hidden="1" customWidth="1"/>
    <col min="9726" max="9726" width="12.5703125" customWidth="1"/>
    <col min="9727" max="9730" width="0" hidden="1" customWidth="1"/>
    <col min="9981" max="9981" width="0" hidden="1" customWidth="1"/>
    <col min="9982" max="9982" width="12.5703125" customWidth="1"/>
    <col min="9983" max="9986" width="0" hidden="1" customWidth="1"/>
    <col min="10237" max="10237" width="0" hidden="1" customWidth="1"/>
    <col min="10238" max="10238" width="12.5703125" customWidth="1"/>
    <col min="10239" max="10242" width="0" hidden="1" customWidth="1"/>
    <col min="10493" max="10493" width="0" hidden="1" customWidth="1"/>
    <col min="10494" max="10494" width="12.5703125" customWidth="1"/>
    <col min="10495" max="10498" width="0" hidden="1" customWidth="1"/>
    <col min="10749" max="10749" width="0" hidden="1" customWidth="1"/>
    <col min="10750" max="10750" width="12.5703125" customWidth="1"/>
    <col min="10751" max="10754" width="0" hidden="1" customWidth="1"/>
    <col min="11005" max="11005" width="0" hidden="1" customWidth="1"/>
    <col min="11006" max="11006" width="12.5703125" customWidth="1"/>
    <col min="11007" max="11010" width="0" hidden="1" customWidth="1"/>
    <col min="11261" max="11261" width="0" hidden="1" customWidth="1"/>
    <col min="11262" max="11262" width="12.5703125" customWidth="1"/>
    <col min="11263" max="11266" width="0" hidden="1" customWidth="1"/>
    <col min="11517" max="11517" width="0" hidden="1" customWidth="1"/>
    <col min="11518" max="11518" width="12.5703125" customWidth="1"/>
    <col min="11519" max="11522" width="0" hidden="1" customWidth="1"/>
    <col min="11773" max="11773" width="0" hidden="1" customWidth="1"/>
    <col min="11774" max="11774" width="12.5703125" customWidth="1"/>
    <col min="11775" max="11778" width="0" hidden="1" customWidth="1"/>
    <col min="12029" max="12029" width="0" hidden="1" customWidth="1"/>
    <col min="12030" max="12030" width="12.5703125" customWidth="1"/>
    <col min="12031" max="12034" width="0" hidden="1" customWidth="1"/>
    <col min="12285" max="12285" width="0" hidden="1" customWidth="1"/>
    <col min="12286" max="12286" width="12.5703125" customWidth="1"/>
    <col min="12287" max="12290" width="0" hidden="1" customWidth="1"/>
    <col min="12541" max="12541" width="0" hidden="1" customWidth="1"/>
    <col min="12542" max="12542" width="12.5703125" customWidth="1"/>
    <col min="12543" max="12546" width="0" hidden="1" customWidth="1"/>
    <col min="12797" max="12797" width="0" hidden="1" customWidth="1"/>
    <col min="12798" max="12798" width="12.5703125" customWidth="1"/>
    <col min="12799" max="12802" width="0" hidden="1" customWidth="1"/>
    <col min="13053" max="13053" width="0" hidden="1" customWidth="1"/>
    <col min="13054" max="13054" width="12.5703125" customWidth="1"/>
    <col min="13055" max="13058" width="0" hidden="1" customWidth="1"/>
    <col min="13309" max="13309" width="0" hidden="1" customWidth="1"/>
    <col min="13310" max="13310" width="12.5703125" customWidth="1"/>
    <col min="13311" max="13314" width="0" hidden="1" customWidth="1"/>
    <col min="13565" max="13565" width="0" hidden="1" customWidth="1"/>
    <col min="13566" max="13566" width="12.5703125" customWidth="1"/>
    <col min="13567" max="13570" width="0" hidden="1" customWidth="1"/>
    <col min="13821" max="13821" width="0" hidden="1" customWidth="1"/>
    <col min="13822" max="13822" width="12.5703125" customWidth="1"/>
    <col min="13823" max="13826" width="0" hidden="1" customWidth="1"/>
    <col min="14077" max="14077" width="0" hidden="1" customWidth="1"/>
    <col min="14078" max="14078" width="12.5703125" customWidth="1"/>
    <col min="14079" max="14082" width="0" hidden="1" customWidth="1"/>
    <col min="14333" max="14333" width="0" hidden="1" customWidth="1"/>
    <col min="14334" max="14334" width="12.5703125" customWidth="1"/>
    <col min="14335" max="14338" width="0" hidden="1" customWidth="1"/>
    <col min="14589" max="14589" width="0" hidden="1" customWidth="1"/>
    <col min="14590" max="14590" width="12.5703125" customWidth="1"/>
    <col min="14591" max="14594" width="0" hidden="1" customWidth="1"/>
    <col min="14845" max="14845" width="0" hidden="1" customWidth="1"/>
    <col min="14846" max="14846" width="12.5703125" customWidth="1"/>
    <col min="14847" max="14850" width="0" hidden="1" customWidth="1"/>
    <col min="15101" max="15101" width="0" hidden="1" customWidth="1"/>
    <col min="15102" max="15102" width="12.5703125" customWidth="1"/>
    <col min="15103" max="15106" width="0" hidden="1" customWidth="1"/>
    <col min="15357" max="15357" width="0" hidden="1" customWidth="1"/>
    <col min="15358" max="15358" width="12.5703125" customWidth="1"/>
    <col min="15359" max="15362" width="0" hidden="1" customWidth="1"/>
    <col min="15613" max="15613" width="0" hidden="1" customWidth="1"/>
    <col min="15614" max="15614" width="12.5703125" customWidth="1"/>
    <col min="15615" max="15618" width="0" hidden="1" customWidth="1"/>
    <col min="15869" max="15869" width="0" hidden="1" customWidth="1"/>
    <col min="15870" max="15870" width="12.5703125" customWidth="1"/>
    <col min="15871" max="15874" width="0" hidden="1" customWidth="1"/>
    <col min="16125" max="16125" width="0" hidden="1" customWidth="1"/>
    <col min="16126" max="16126" width="12.5703125" customWidth="1"/>
    <col min="16127" max="16130" width="0" hidden="1" customWidth="1"/>
  </cols>
  <sheetData>
    <row r="1" spans="1:4" x14ac:dyDescent="0.25">
      <c r="A1" s="375"/>
      <c r="B1" s="384"/>
      <c r="C1" s="373"/>
      <c r="D1" s="373"/>
    </row>
    <row r="2" spans="1:4" x14ac:dyDescent="0.25">
      <c r="A2" s="375"/>
      <c r="B2" s="384"/>
      <c r="C2" s="372" t="s">
        <v>41</v>
      </c>
      <c r="D2" s="373"/>
    </row>
    <row r="3" spans="1:4" x14ac:dyDescent="0.25">
      <c r="A3" s="375"/>
      <c r="B3" s="384"/>
    </row>
    <row r="4" spans="1:4" x14ac:dyDescent="0.25">
      <c r="A4" s="8" t="s">
        <v>34</v>
      </c>
      <c r="B4" s="8"/>
      <c r="C4" s="7" t="s">
        <v>38</v>
      </c>
      <c r="D4" s="7" t="s">
        <v>40</v>
      </c>
    </row>
    <row r="5" spans="1:4" x14ac:dyDescent="0.25">
      <c r="A5" s="382" t="s">
        <v>16</v>
      </c>
      <c r="B5" s="10" t="s">
        <v>240</v>
      </c>
      <c r="C5" s="11">
        <v>16</v>
      </c>
      <c r="D5" s="11">
        <v>8</v>
      </c>
    </row>
    <row r="6" spans="1:4" x14ac:dyDescent="0.25">
      <c r="A6" s="383"/>
      <c r="B6" s="223" t="s">
        <v>250</v>
      </c>
      <c r="C6" s="12">
        <v>14</v>
      </c>
      <c r="D6" s="12">
        <v>13</v>
      </c>
    </row>
    <row r="7" spans="1:4" x14ac:dyDescent="0.25">
      <c r="A7" s="383"/>
      <c r="B7" s="224" t="s">
        <v>251</v>
      </c>
      <c r="C7" s="11">
        <v>21</v>
      </c>
      <c r="D7" s="11">
        <v>26</v>
      </c>
    </row>
    <row r="8" spans="1:4" x14ac:dyDescent="0.25">
      <c r="A8" s="383"/>
      <c r="B8" s="10" t="s">
        <v>241</v>
      </c>
      <c r="C8" s="12">
        <v>54</v>
      </c>
      <c r="D8" s="12">
        <v>31</v>
      </c>
    </row>
    <row r="9" spans="1:4" x14ac:dyDescent="0.25">
      <c r="A9" s="383"/>
      <c r="B9" s="10" t="s">
        <v>242</v>
      </c>
      <c r="C9" s="11">
        <v>106</v>
      </c>
      <c r="D9" s="11">
        <v>57</v>
      </c>
    </row>
    <row r="10" spans="1:4" x14ac:dyDescent="0.25">
      <c r="A10" s="383"/>
      <c r="B10" s="10" t="s">
        <v>243</v>
      </c>
      <c r="C10" s="12">
        <v>124</v>
      </c>
      <c r="D10" s="12">
        <v>69</v>
      </c>
    </row>
    <row r="11" spans="1:4" x14ac:dyDescent="0.25">
      <c r="A11" s="383"/>
      <c r="B11" s="10" t="s">
        <v>244</v>
      </c>
      <c r="C11" s="11">
        <v>109</v>
      </c>
      <c r="D11" s="11">
        <v>80</v>
      </c>
    </row>
    <row r="12" spans="1:4" x14ac:dyDescent="0.25">
      <c r="A12" s="383"/>
      <c r="B12" s="10" t="s">
        <v>245</v>
      </c>
      <c r="C12" s="12">
        <v>241</v>
      </c>
      <c r="D12" s="12">
        <v>208</v>
      </c>
    </row>
    <row r="13" spans="1:4" x14ac:dyDescent="0.25">
      <c r="A13" s="383"/>
      <c r="B13" s="10" t="s">
        <v>246</v>
      </c>
      <c r="C13" s="11">
        <v>148</v>
      </c>
      <c r="D13" s="11">
        <v>111</v>
      </c>
    </row>
    <row r="14" spans="1:4" x14ac:dyDescent="0.25">
      <c r="A14" s="383"/>
      <c r="B14" s="10" t="s">
        <v>247</v>
      </c>
      <c r="C14" s="12">
        <v>53</v>
      </c>
      <c r="D14" s="12">
        <v>39</v>
      </c>
    </row>
    <row r="15" spans="1:4" x14ac:dyDescent="0.25">
      <c r="A15" s="383"/>
      <c r="B15" s="10" t="s">
        <v>248</v>
      </c>
      <c r="C15" s="11">
        <v>47</v>
      </c>
      <c r="D15" s="11">
        <v>25</v>
      </c>
    </row>
    <row r="16" spans="1:4" x14ac:dyDescent="0.25">
      <c r="A16" s="383"/>
      <c r="B16" s="10" t="s">
        <v>249</v>
      </c>
      <c r="C16" s="12">
        <v>106</v>
      </c>
      <c r="D16" s="12">
        <v>60</v>
      </c>
    </row>
    <row r="17" spans="1:4" ht="21" x14ac:dyDescent="0.25">
      <c r="A17" s="383"/>
      <c r="B17" s="10" t="s">
        <v>239</v>
      </c>
      <c r="C17" s="11">
        <v>5</v>
      </c>
      <c r="D17" s="11">
        <v>9</v>
      </c>
    </row>
  </sheetData>
  <mergeCells count="6">
    <mergeCell ref="A5:A17"/>
    <mergeCell ref="A1:B1"/>
    <mergeCell ref="C1:D1"/>
    <mergeCell ref="A2:B2"/>
    <mergeCell ref="C2:D2"/>
    <mergeCell ref="A3:B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"/>
  <sheetViews>
    <sheetView topLeftCell="F1" workbookViewId="0">
      <selection activeCell="S2" sqref="S2"/>
    </sheetView>
  </sheetViews>
  <sheetFormatPr defaultRowHeight="15" x14ac:dyDescent="0.25"/>
  <cols>
    <col min="12" max="24" width="8.28515625" customWidth="1"/>
    <col min="247" max="247" width="0" hidden="1" customWidth="1"/>
    <col min="249" max="249" width="0" hidden="1" customWidth="1"/>
    <col min="251" max="251" width="8.140625" customWidth="1"/>
    <col min="503" max="503" width="0" hidden="1" customWidth="1"/>
    <col min="505" max="505" width="0" hidden="1" customWidth="1"/>
    <col min="507" max="507" width="8.140625" customWidth="1"/>
    <col min="759" max="759" width="0" hidden="1" customWidth="1"/>
    <col min="761" max="761" width="0" hidden="1" customWidth="1"/>
    <col min="763" max="763" width="8.140625" customWidth="1"/>
    <col min="1015" max="1015" width="0" hidden="1" customWidth="1"/>
    <col min="1017" max="1017" width="0" hidden="1" customWidth="1"/>
    <col min="1019" max="1019" width="8.140625" customWidth="1"/>
    <col min="1271" max="1271" width="0" hidden="1" customWidth="1"/>
    <col min="1273" max="1273" width="0" hidden="1" customWidth="1"/>
    <col min="1275" max="1275" width="8.140625" customWidth="1"/>
    <col min="1527" max="1527" width="0" hidden="1" customWidth="1"/>
    <col min="1529" max="1529" width="0" hidden="1" customWidth="1"/>
    <col min="1531" max="1531" width="8.140625" customWidth="1"/>
    <col min="1783" max="1783" width="0" hidden="1" customWidth="1"/>
    <col min="1785" max="1785" width="0" hidden="1" customWidth="1"/>
    <col min="1787" max="1787" width="8.140625" customWidth="1"/>
    <col min="2039" max="2039" width="0" hidden="1" customWidth="1"/>
    <col min="2041" max="2041" width="0" hidden="1" customWidth="1"/>
    <col min="2043" max="2043" width="8.140625" customWidth="1"/>
    <col min="2295" max="2295" width="0" hidden="1" customWidth="1"/>
    <col min="2297" max="2297" width="0" hidden="1" customWidth="1"/>
    <col min="2299" max="2299" width="8.140625" customWidth="1"/>
    <col min="2551" max="2551" width="0" hidden="1" customWidth="1"/>
    <col min="2553" max="2553" width="0" hidden="1" customWidth="1"/>
    <col min="2555" max="2555" width="8.140625" customWidth="1"/>
    <col min="2807" max="2807" width="0" hidden="1" customWidth="1"/>
    <col min="2809" max="2809" width="0" hidden="1" customWidth="1"/>
    <col min="2811" max="2811" width="8.140625" customWidth="1"/>
    <col min="3063" max="3063" width="0" hidden="1" customWidth="1"/>
    <col min="3065" max="3065" width="0" hidden="1" customWidth="1"/>
    <col min="3067" max="3067" width="8.140625" customWidth="1"/>
    <col min="3319" max="3319" width="0" hidden="1" customWidth="1"/>
    <col min="3321" max="3321" width="0" hidden="1" customWidth="1"/>
    <col min="3323" max="3323" width="8.140625" customWidth="1"/>
    <col min="3575" max="3575" width="0" hidden="1" customWidth="1"/>
    <col min="3577" max="3577" width="0" hidden="1" customWidth="1"/>
    <col min="3579" max="3579" width="8.140625" customWidth="1"/>
    <col min="3831" max="3831" width="0" hidden="1" customWidth="1"/>
    <col min="3833" max="3833" width="0" hidden="1" customWidth="1"/>
    <col min="3835" max="3835" width="8.140625" customWidth="1"/>
    <col min="4087" max="4087" width="0" hidden="1" customWidth="1"/>
    <col min="4089" max="4089" width="0" hidden="1" customWidth="1"/>
    <col min="4091" max="4091" width="8.140625" customWidth="1"/>
    <col min="4343" max="4343" width="0" hidden="1" customWidth="1"/>
    <col min="4345" max="4345" width="0" hidden="1" customWidth="1"/>
    <col min="4347" max="4347" width="8.140625" customWidth="1"/>
    <col min="4599" max="4599" width="0" hidden="1" customWidth="1"/>
    <col min="4601" max="4601" width="0" hidden="1" customWidth="1"/>
    <col min="4603" max="4603" width="8.140625" customWidth="1"/>
    <col min="4855" max="4855" width="0" hidden="1" customWidth="1"/>
    <col min="4857" max="4857" width="0" hidden="1" customWidth="1"/>
    <col min="4859" max="4859" width="8.140625" customWidth="1"/>
    <col min="5111" max="5111" width="0" hidden="1" customWidth="1"/>
    <col min="5113" max="5113" width="0" hidden="1" customWidth="1"/>
    <col min="5115" max="5115" width="8.140625" customWidth="1"/>
    <col min="5367" max="5367" width="0" hidden="1" customWidth="1"/>
    <col min="5369" max="5369" width="0" hidden="1" customWidth="1"/>
    <col min="5371" max="5371" width="8.140625" customWidth="1"/>
    <col min="5623" max="5623" width="0" hidden="1" customWidth="1"/>
    <col min="5625" max="5625" width="0" hidden="1" customWidth="1"/>
    <col min="5627" max="5627" width="8.140625" customWidth="1"/>
    <col min="5879" max="5879" width="0" hidden="1" customWidth="1"/>
    <col min="5881" max="5881" width="0" hidden="1" customWidth="1"/>
    <col min="5883" max="5883" width="8.140625" customWidth="1"/>
    <col min="6135" max="6135" width="0" hidden="1" customWidth="1"/>
    <col min="6137" max="6137" width="0" hidden="1" customWidth="1"/>
    <col min="6139" max="6139" width="8.140625" customWidth="1"/>
    <col min="6391" max="6391" width="0" hidden="1" customWidth="1"/>
    <col min="6393" max="6393" width="0" hidden="1" customWidth="1"/>
    <col min="6395" max="6395" width="8.140625" customWidth="1"/>
    <col min="6647" max="6647" width="0" hidden="1" customWidth="1"/>
    <col min="6649" max="6649" width="0" hidden="1" customWidth="1"/>
    <col min="6651" max="6651" width="8.140625" customWidth="1"/>
    <col min="6903" max="6903" width="0" hidden="1" customWidth="1"/>
    <col min="6905" max="6905" width="0" hidden="1" customWidth="1"/>
    <col min="6907" max="6907" width="8.140625" customWidth="1"/>
    <col min="7159" max="7159" width="0" hidden="1" customWidth="1"/>
    <col min="7161" max="7161" width="0" hidden="1" customWidth="1"/>
    <col min="7163" max="7163" width="8.140625" customWidth="1"/>
    <col min="7415" max="7415" width="0" hidden="1" customWidth="1"/>
    <col min="7417" max="7417" width="0" hidden="1" customWidth="1"/>
    <col min="7419" max="7419" width="8.140625" customWidth="1"/>
    <col min="7671" max="7671" width="0" hidden="1" customWidth="1"/>
    <col min="7673" max="7673" width="0" hidden="1" customWidth="1"/>
    <col min="7675" max="7675" width="8.140625" customWidth="1"/>
    <col min="7927" max="7927" width="0" hidden="1" customWidth="1"/>
    <col min="7929" max="7929" width="0" hidden="1" customWidth="1"/>
    <col min="7931" max="7931" width="8.140625" customWidth="1"/>
    <col min="8183" max="8183" width="0" hidden="1" customWidth="1"/>
    <col min="8185" max="8185" width="0" hidden="1" customWidth="1"/>
    <col min="8187" max="8187" width="8.140625" customWidth="1"/>
    <col min="8439" max="8439" width="0" hidden="1" customWidth="1"/>
    <col min="8441" max="8441" width="0" hidden="1" customWidth="1"/>
    <col min="8443" max="8443" width="8.140625" customWidth="1"/>
    <col min="8695" max="8695" width="0" hidden="1" customWidth="1"/>
    <col min="8697" max="8697" width="0" hidden="1" customWidth="1"/>
    <col min="8699" max="8699" width="8.140625" customWidth="1"/>
    <col min="8951" max="8951" width="0" hidden="1" customWidth="1"/>
    <col min="8953" max="8953" width="0" hidden="1" customWidth="1"/>
    <col min="8955" max="8955" width="8.140625" customWidth="1"/>
    <col min="9207" max="9207" width="0" hidden="1" customWidth="1"/>
    <col min="9209" max="9209" width="0" hidden="1" customWidth="1"/>
    <col min="9211" max="9211" width="8.140625" customWidth="1"/>
    <col min="9463" max="9463" width="0" hidden="1" customWidth="1"/>
    <col min="9465" max="9465" width="0" hidden="1" customWidth="1"/>
    <col min="9467" max="9467" width="8.140625" customWidth="1"/>
    <col min="9719" max="9719" width="0" hidden="1" customWidth="1"/>
    <col min="9721" max="9721" width="0" hidden="1" customWidth="1"/>
    <col min="9723" max="9723" width="8.140625" customWidth="1"/>
    <col min="9975" max="9975" width="0" hidden="1" customWidth="1"/>
    <col min="9977" max="9977" width="0" hidden="1" customWidth="1"/>
    <col min="9979" max="9979" width="8.140625" customWidth="1"/>
    <col min="10231" max="10231" width="0" hidden="1" customWidth="1"/>
    <col min="10233" max="10233" width="0" hidden="1" customWidth="1"/>
    <col min="10235" max="10235" width="8.140625" customWidth="1"/>
    <col min="10487" max="10487" width="0" hidden="1" customWidth="1"/>
    <col min="10489" max="10489" width="0" hidden="1" customWidth="1"/>
    <col min="10491" max="10491" width="8.140625" customWidth="1"/>
    <col min="10743" max="10743" width="0" hidden="1" customWidth="1"/>
    <col min="10745" max="10745" width="0" hidden="1" customWidth="1"/>
    <col min="10747" max="10747" width="8.140625" customWidth="1"/>
    <col min="10999" max="10999" width="0" hidden="1" customWidth="1"/>
    <col min="11001" max="11001" width="0" hidden="1" customWidth="1"/>
    <col min="11003" max="11003" width="8.140625" customWidth="1"/>
    <col min="11255" max="11255" width="0" hidden="1" customWidth="1"/>
    <col min="11257" max="11257" width="0" hidden="1" customWidth="1"/>
    <col min="11259" max="11259" width="8.140625" customWidth="1"/>
    <col min="11511" max="11511" width="0" hidden="1" customWidth="1"/>
    <col min="11513" max="11513" width="0" hidden="1" customWidth="1"/>
    <col min="11515" max="11515" width="8.140625" customWidth="1"/>
    <col min="11767" max="11767" width="0" hidden="1" customWidth="1"/>
    <col min="11769" max="11769" width="0" hidden="1" customWidth="1"/>
    <col min="11771" max="11771" width="8.140625" customWidth="1"/>
    <col min="12023" max="12023" width="0" hidden="1" customWidth="1"/>
    <col min="12025" max="12025" width="0" hidden="1" customWidth="1"/>
    <col min="12027" max="12027" width="8.140625" customWidth="1"/>
    <col min="12279" max="12279" width="0" hidden="1" customWidth="1"/>
    <col min="12281" max="12281" width="0" hidden="1" customWidth="1"/>
    <col min="12283" max="12283" width="8.140625" customWidth="1"/>
    <col min="12535" max="12535" width="0" hidden="1" customWidth="1"/>
    <col min="12537" max="12537" width="0" hidden="1" customWidth="1"/>
    <col min="12539" max="12539" width="8.140625" customWidth="1"/>
    <col min="12791" max="12791" width="0" hidden="1" customWidth="1"/>
    <col min="12793" max="12793" width="0" hidden="1" customWidth="1"/>
    <col min="12795" max="12795" width="8.140625" customWidth="1"/>
    <col min="13047" max="13047" width="0" hidden="1" customWidth="1"/>
    <col min="13049" max="13049" width="0" hidden="1" customWidth="1"/>
    <col min="13051" max="13051" width="8.140625" customWidth="1"/>
    <col min="13303" max="13303" width="0" hidden="1" customWidth="1"/>
    <col min="13305" max="13305" width="0" hidden="1" customWidth="1"/>
    <col min="13307" max="13307" width="8.140625" customWidth="1"/>
    <col min="13559" max="13559" width="0" hidden="1" customWidth="1"/>
    <col min="13561" max="13561" width="0" hidden="1" customWidth="1"/>
    <col min="13563" max="13563" width="8.140625" customWidth="1"/>
    <col min="13815" max="13815" width="0" hidden="1" customWidth="1"/>
    <col min="13817" max="13817" width="0" hidden="1" customWidth="1"/>
    <col min="13819" max="13819" width="8.140625" customWidth="1"/>
    <col min="14071" max="14071" width="0" hidden="1" customWidth="1"/>
    <col min="14073" max="14073" width="0" hidden="1" customWidth="1"/>
    <col min="14075" max="14075" width="8.140625" customWidth="1"/>
    <col min="14327" max="14327" width="0" hidden="1" customWidth="1"/>
    <col min="14329" max="14329" width="0" hidden="1" customWidth="1"/>
    <col min="14331" max="14331" width="8.140625" customWidth="1"/>
    <col min="14583" max="14583" width="0" hidden="1" customWidth="1"/>
    <col min="14585" max="14585" width="0" hidden="1" customWidth="1"/>
    <col min="14587" max="14587" width="8.140625" customWidth="1"/>
    <col min="14839" max="14839" width="0" hidden="1" customWidth="1"/>
    <col min="14841" max="14841" width="0" hidden="1" customWidth="1"/>
    <col min="14843" max="14843" width="8.140625" customWidth="1"/>
    <col min="15095" max="15095" width="0" hidden="1" customWidth="1"/>
    <col min="15097" max="15097" width="0" hidden="1" customWidth="1"/>
    <col min="15099" max="15099" width="8.140625" customWidth="1"/>
    <col min="15351" max="15351" width="0" hidden="1" customWidth="1"/>
    <col min="15353" max="15353" width="0" hidden="1" customWidth="1"/>
    <col min="15355" max="15355" width="8.140625" customWidth="1"/>
    <col min="15607" max="15607" width="0" hidden="1" customWidth="1"/>
    <col min="15609" max="15609" width="0" hidden="1" customWidth="1"/>
    <col min="15611" max="15611" width="8.140625" customWidth="1"/>
    <col min="15863" max="15863" width="0" hidden="1" customWidth="1"/>
    <col min="15865" max="15865" width="0" hidden="1" customWidth="1"/>
    <col min="15867" max="15867" width="8.140625" customWidth="1"/>
    <col min="16119" max="16119" width="0" hidden="1" customWidth="1"/>
    <col min="16121" max="16121" width="0" hidden="1" customWidth="1"/>
    <col min="16123" max="16123" width="8.140625" customWidth="1"/>
  </cols>
  <sheetData>
    <row r="3" spans="2:10" ht="15.75" thickBot="1" x14ac:dyDescent="0.3"/>
    <row r="4" spans="2:10" ht="15.75" thickBot="1" x14ac:dyDescent="0.3">
      <c r="B4" s="197" t="s">
        <v>252</v>
      </c>
      <c r="C4" s="331" t="s">
        <v>45</v>
      </c>
      <c r="D4" s="331"/>
      <c r="E4" s="331"/>
      <c r="F4" s="331"/>
      <c r="G4" s="331" t="s">
        <v>46</v>
      </c>
      <c r="H4" s="331"/>
      <c r="I4" s="331"/>
      <c r="J4" s="331"/>
    </row>
    <row r="5" spans="2:10" ht="27.75" thickBot="1" x14ac:dyDescent="0.3">
      <c r="B5" s="226" t="s">
        <v>253</v>
      </c>
      <c r="C5" s="33" t="s">
        <v>224</v>
      </c>
      <c r="D5" s="33" t="s">
        <v>225</v>
      </c>
      <c r="E5" s="385" t="s">
        <v>136</v>
      </c>
      <c r="F5" s="385"/>
      <c r="G5" s="33" t="s">
        <v>224</v>
      </c>
      <c r="H5" s="33" t="s">
        <v>225</v>
      </c>
      <c r="I5" s="385" t="s">
        <v>136</v>
      </c>
      <c r="J5" s="385"/>
    </row>
    <row r="6" spans="2:10" ht="15.75" thickBot="1" x14ac:dyDescent="0.3">
      <c r="B6" s="34" t="s">
        <v>254</v>
      </c>
      <c r="C6" s="219">
        <v>24</v>
      </c>
      <c r="D6" s="219">
        <v>1</v>
      </c>
      <c r="E6" s="219">
        <v>25</v>
      </c>
      <c r="F6" s="227">
        <f>E6/E9*100</f>
        <v>67.567567567567565</v>
      </c>
      <c r="G6" s="221">
        <v>761</v>
      </c>
      <c r="H6" s="221">
        <v>317</v>
      </c>
      <c r="I6" s="221">
        <f>SUM(G6:H6)</f>
        <v>1078</v>
      </c>
      <c r="J6" s="227">
        <f>I6/I9*100</f>
        <v>60.561797752808985</v>
      </c>
    </row>
    <row r="7" spans="2:10" ht="15.75" thickBot="1" x14ac:dyDescent="0.3">
      <c r="B7" s="34" t="s">
        <v>255</v>
      </c>
      <c r="C7" s="219">
        <v>4</v>
      </c>
      <c r="D7" s="219">
        <v>5</v>
      </c>
      <c r="E7" s="219">
        <v>9</v>
      </c>
      <c r="F7" s="227">
        <f>E7/E9*100</f>
        <v>24.324324324324326</v>
      </c>
      <c r="G7" s="219">
        <v>234</v>
      </c>
      <c r="H7" s="221">
        <v>355</v>
      </c>
      <c r="I7" s="221">
        <v>589</v>
      </c>
      <c r="J7" s="227">
        <f>I7/I9*100</f>
        <v>33.08988764044944</v>
      </c>
    </row>
    <row r="8" spans="2:10" ht="15.75" thickBot="1" x14ac:dyDescent="0.3">
      <c r="B8" s="34" t="s">
        <v>256</v>
      </c>
      <c r="C8" s="219">
        <v>1</v>
      </c>
      <c r="D8" s="219">
        <v>2</v>
      </c>
      <c r="E8" s="219">
        <v>3</v>
      </c>
      <c r="F8" s="227">
        <f>E8/E9*100</f>
        <v>8.1081081081081088</v>
      </c>
      <c r="G8" s="219">
        <v>49</v>
      </c>
      <c r="H8" s="219">
        <v>64</v>
      </c>
      <c r="I8" s="219">
        <f>SUM(G8:H8)</f>
        <v>113</v>
      </c>
      <c r="J8" s="227">
        <f>113/I9*100</f>
        <v>6.3483146067415728</v>
      </c>
    </row>
    <row r="9" spans="2:10" ht="15.75" thickBot="1" x14ac:dyDescent="0.3">
      <c r="B9" s="192" t="s">
        <v>15</v>
      </c>
      <c r="C9" s="57">
        <f t="shared" ref="C9:J9" si="0">SUM(C6:C8)</f>
        <v>29</v>
      </c>
      <c r="D9" s="57">
        <f t="shared" si="0"/>
        <v>8</v>
      </c>
      <c r="E9" s="57">
        <f t="shared" si="0"/>
        <v>37</v>
      </c>
      <c r="F9" s="228">
        <f t="shared" si="0"/>
        <v>100</v>
      </c>
      <c r="G9" s="56">
        <f t="shared" si="0"/>
        <v>1044</v>
      </c>
      <c r="H9" s="56">
        <f t="shared" si="0"/>
        <v>736</v>
      </c>
      <c r="I9" s="56">
        <f t="shared" si="0"/>
        <v>1780</v>
      </c>
      <c r="J9" s="228">
        <f t="shared" si="0"/>
        <v>99.999999999999986</v>
      </c>
    </row>
  </sheetData>
  <mergeCells count="4">
    <mergeCell ref="C4:F4"/>
    <mergeCell ref="G4:J4"/>
    <mergeCell ref="E5:F5"/>
    <mergeCell ref="I5:J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J1" sqref="J1:P1048576"/>
    </sheetView>
  </sheetViews>
  <sheetFormatPr defaultRowHeight="15" x14ac:dyDescent="0.25"/>
  <cols>
    <col min="1" max="1" width="10.7109375" customWidth="1"/>
    <col min="10" max="16" width="11.28515625" customWidth="1"/>
  </cols>
  <sheetData>
    <row r="1" spans="1:5" ht="15.75" customHeight="1" thickBot="1" x14ac:dyDescent="0.3">
      <c r="A1" s="197" t="s">
        <v>223</v>
      </c>
    </row>
    <row r="2" spans="1:5" ht="15.75" thickBot="1" x14ac:dyDescent="0.3">
      <c r="A2" s="198"/>
      <c r="B2" s="225" t="s">
        <v>254</v>
      </c>
      <c r="C2" s="225" t="s">
        <v>257</v>
      </c>
      <c r="D2" s="225" t="s">
        <v>256</v>
      </c>
    </row>
    <row r="3" spans="1:5" ht="15.75" thickBot="1" x14ac:dyDescent="0.3">
      <c r="A3" s="34" t="s">
        <v>226</v>
      </c>
      <c r="B3" s="219">
        <v>0</v>
      </c>
      <c r="C3" s="221">
        <v>0</v>
      </c>
      <c r="D3" s="221">
        <v>0</v>
      </c>
      <c r="E3">
        <f>SUM(B3:D3)</f>
        <v>0</v>
      </c>
    </row>
    <row r="4" spans="1:5" ht="15.75" thickBot="1" x14ac:dyDescent="0.3">
      <c r="A4" s="220" t="s">
        <v>227</v>
      </c>
      <c r="B4" s="229">
        <v>0</v>
      </c>
      <c r="C4" s="230">
        <v>0</v>
      </c>
      <c r="D4" s="230">
        <v>0</v>
      </c>
      <c r="E4">
        <f t="shared" ref="E4:E15" si="0">SUM(B4:D4)</f>
        <v>0</v>
      </c>
    </row>
    <row r="5" spans="1:5" ht="15.75" thickBot="1" x14ac:dyDescent="0.3">
      <c r="A5" s="34" t="s">
        <v>228</v>
      </c>
      <c r="B5" s="219">
        <v>0</v>
      </c>
      <c r="C5" s="221">
        <v>0</v>
      </c>
      <c r="D5" s="221">
        <v>0</v>
      </c>
      <c r="E5">
        <f t="shared" si="0"/>
        <v>0</v>
      </c>
    </row>
    <row r="6" spans="1:5" ht="15.75" thickBot="1" x14ac:dyDescent="0.3">
      <c r="A6" s="220" t="s">
        <v>229</v>
      </c>
      <c r="B6" s="229">
        <v>1</v>
      </c>
      <c r="C6" s="230">
        <v>1</v>
      </c>
      <c r="D6" s="230">
        <v>0</v>
      </c>
      <c r="E6">
        <f t="shared" si="0"/>
        <v>2</v>
      </c>
    </row>
    <row r="7" spans="1:5" ht="15.75" thickBot="1" x14ac:dyDescent="0.3">
      <c r="A7" s="34" t="s">
        <v>230</v>
      </c>
      <c r="B7" s="219">
        <v>1</v>
      </c>
      <c r="C7" s="221">
        <v>2</v>
      </c>
      <c r="D7" s="221">
        <v>0</v>
      </c>
      <c r="E7">
        <f t="shared" si="0"/>
        <v>3</v>
      </c>
    </row>
    <row r="8" spans="1:5" ht="15.75" thickBot="1" x14ac:dyDescent="0.3">
      <c r="A8" s="220" t="s">
        <v>231</v>
      </c>
      <c r="B8" s="229">
        <v>6</v>
      </c>
      <c r="C8" s="230">
        <v>0</v>
      </c>
      <c r="D8" s="230">
        <v>0</v>
      </c>
      <c r="E8">
        <f t="shared" si="0"/>
        <v>6</v>
      </c>
    </row>
    <row r="9" spans="1:5" ht="15.75" thickBot="1" x14ac:dyDescent="0.3">
      <c r="A9" s="34" t="s">
        <v>232</v>
      </c>
      <c r="B9" s="219">
        <v>0</v>
      </c>
      <c r="C9" s="221">
        <v>1</v>
      </c>
      <c r="D9" s="221">
        <v>0</v>
      </c>
      <c r="E9">
        <f t="shared" si="0"/>
        <v>1</v>
      </c>
    </row>
    <row r="10" spans="1:5" ht="15.75" thickBot="1" x14ac:dyDescent="0.3">
      <c r="A10" s="220" t="s">
        <v>233</v>
      </c>
      <c r="B10" s="229">
        <v>7</v>
      </c>
      <c r="C10" s="230">
        <v>3</v>
      </c>
      <c r="D10" s="230">
        <v>1</v>
      </c>
      <c r="E10">
        <f t="shared" si="0"/>
        <v>11</v>
      </c>
    </row>
    <row r="11" spans="1:5" ht="15.75" thickBot="1" x14ac:dyDescent="0.3">
      <c r="A11" s="34" t="s">
        <v>234</v>
      </c>
      <c r="B11" s="219">
        <v>5</v>
      </c>
      <c r="C11" s="221">
        <v>0</v>
      </c>
      <c r="D11" s="221">
        <v>0</v>
      </c>
      <c r="E11">
        <f t="shared" si="0"/>
        <v>5</v>
      </c>
    </row>
    <row r="12" spans="1:5" ht="15.75" thickBot="1" x14ac:dyDescent="0.3">
      <c r="A12" s="220" t="s">
        <v>235</v>
      </c>
      <c r="B12" s="229">
        <v>0</v>
      </c>
      <c r="C12" s="230">
        <v>0</v>
      </c>
      <c r="D12" s="230">
        <v>0</v>
      </c>
      <c r="E12">
        <f t="shared" si="0"/>
        <v>0</v>
      </c>
    </row>
    <row r="13" spans="1:5" ht="15.75" thickBot="1" x14ac:dyDescent="0.3">
      <c r="A13" s="34" t="s">
        <v>236</v>
      </c>
      <c r="B13" s="219">
        <v>3</v>
      </c>
      <c r="C13" s="221">
        <v>0</v>
      </c>
      <c r="D13" s="221">
        <v>1</v>
      </c>
      <c r="E13">
        <f t="shared" si="0"/>
        <v>4</v>
      </c>
    </row>
    <row r="14" spans="1:5" ht="15.75" thickBot="1" x14ac:dyDescent="0.3">
      <c r="A14" s="220" t="s">
        <v>237</v>
      </c>
      <c r="B14" s="229">
        <v>2</v>
      </c>
      <c r="C14" s="230">
        <v>2</v>
      </c>
      <c r="D14" s="230">
        <v>1</v>
      </c>
      <c r="E14">
        <f t="shared" si="0"/>
        <v>5</v>
      </c>
    </row>
    <row r="15" spans="1:5" ht="15.75" thickBot="1" x14ac:dyDescent="0.3">
      <c r="A15" s="222" t="s">
        <v>238</v>
      </c>
      <c r="B15" s="219">
        <v>0</v>
      </c>
      <c r="C15" s="221">
        <v>0</v>
      </c>
      <c r="D15" s="221">
        <v>0</v>
      </c>
      <c r="E15">
        <f t="shared" si="0"/>
        <v>0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3" sqref="B3:D15"/>
    </sheetView>
  </sheetViews>
  <sheetFormatPr defaultRowHeight="15" x14ac:dyDescent="0.25"/>
  <cols>
    <col min="1" max="1" width="10.7109375" customWidth="1"/>
    <col min="10" max="16" width="11.28515625" customWidth="1"/>
  </cols>
  <sheetData>
    <row r="1" spans="1:5" ht="15.75" customHeight="1" thickBot="1" x14ac:dyDescent="0.3">
      <c r="A1" s="197" t="s">
        <v>223</v>
      </c>
    </row>
    <row r="2" spans="1:5" ht="15.75" thickBot="1" x14ac:dyDescent="0.3">
      <c r="A2" s="197"/>
      <c r="B2" s="231" t="s">
        <v>254</v>
      </c>
      <c r="C2" s="231" t="s">
        <v>257</v>
      </c>
      <c r="D2" s="231" t="s">
        <v>256</v>
      </c>
    </row>
    <row r="3" spans="1:5" ht="15.75" thickBot="1" x14ac:dyDescent="0.3">
      <c r="A3" s="34" t="s">
        <v>226</v>
      </c>
      <c r="B3" s="221">
        <v>0</v>
      </c>
      <c r="C3" s="221">
        <v>21</v>
      </c>
      <c r="D3" s="221">
        <v>3</v>
      </c>
      <c r="E3">
        <f>SUM(B3:D3)</f>
        <v>24</v>
      </c>
    </row>
    <row r="4" spans="1:5" ht="15.75" thickBot="1" x14ac:dyDescent="0.3">
      <c r="A4" s="220" t="s">
        <v>227</v>
      </c>
      <c r="B4" s="230">
        <v>2</v>
      </c>
      <c r="C4" s="230">
        <v>23</v>
      </c>
      <c r="D4" s="230">
        <v>2</v>
      </c>
      <c r="E4">
        <f t="shared" ref="E4:E15" si="0">SUM(B4:D4)</f>
        <v>27</v>
      </c>
    </row>
    <row r="5" spans="1:5" ht="15.75" thickBot="1" x14ac:dyDescent="0.3">
      <c r="A5" s="34" t="s">
        <v>228</v>
      </c>
      <c r="B5" s="221">
        <v>7</v>
      </c>
      <c r="C5" s="221">
        <v>32</v>
      </c>
      <c r="D5" s="221">
        <v>8</v>
      </c>
      <c r="E5">
        <f t="shared" si="0"/>
        <v>47</v>
      </c>
    </row>
    <row r="6" spans="1:5" ht="15.75" thickBot="1" x14ac:dyDescent="0.3">
      <c r="A6" s="220" t="s">
        <v>229</v>
      </c>
      <c r="B6" s="230">
        <v>28</v>
      </c>
      <c r="C6" s="230">
        <v>50</v>
      </c>
      <c r="D6" s="230">
        <v>7</v>
      </c>
      <c r="E6">
        <f t="shared" si="0"/>
        <v>85</v>
      </c>
    </row>
    <row r="7" spans="1:5" ht="15.75" thickBot="1" x14ac:dyDescent="0.3">
      <c r="A7" s="34" t="s">
        <v>230</v>
      </c>
      <c r="B7" s="221">
        <v>99</v>
      </c>
      <c r="C7" s="221">
        <v>64</v>
      </c>
      <c r="D7" s="221">
        <v>0</v>
      </c>
      <c r="E7">
        <f t="shared" si="0"/>
        <v>163</v>
      </c>
    </row>
    <row r="8" spans="1:5" ht="15.75" thickBot="1" x14ac:dyDescent="0.3">
      <c r="A8" s="220" t="s">
        <v>231</v>
      </c>
      <c r="B8" s="230">
        <v>123</v>
      </c>
      <c r="C8" s="230">
        <v>65</v>
      </c>
      <c r="D8" s="230">
        <v>5</v>
      </c>
      <c r="E8">
        <f t="shared" si="0"/>
        <v>193</v>
      </c>
    </row>
    <row r="9" spans="1:5" ht="15.75" thickBot="1" x14ac:dyDescent="0.3">
      <c r="A9" s="34" t="s">
        <v>232</v>
      </c>
      <c r="B9" s="221">
        <v>132</v>
      </c>
      <c r="C9" s="221">
        <v>56</v>
      </c>
      <c r="D9" s="221">
        <v>1</v>
      </c>
      <c r="E9">
        <f t="shared" si="0"/>
        <v>189</v>
      </c>
    </row>
    <row r="10" spans="1:5" ht="15.75" thickBot="1" x14ac:dyDescent="0.3">
      <c r="A10" s="220" t="s">
        <v>233</v>
      </c>
      <c r="B10" s="230">
        <v>323</v>
      </c>
      <c r="C10" s="230">
        <v>112</v>
      </c>
      <c r="D10" s="230">
        <v>14</v>
      </c>
      <c r="E10">
        <f t="shared" si="0"/>
        <v>449</v>
      </c>
    </row>
    <row r="11" spans="1:5" ht="15.75" thickBot="1" x14ac:dyDescent="0.3">
      <c r="A11" s="34" t="s">
        <v>234</v>
      </c>
      <c r="B11" s="221">
        <v>173</v>
      </c>
      <c r="C11" s="221">
        <v>73</v>
      </c>
      <c r="D11" s="221">
        <v>13</v>
      </c>
      <c r="E11">
        <f t="shared" si="0"/>
        <v>259</v>
      </c>
    </row>
    <row r="12" spans="1:5" ht="15.75" thickBot="1" x14ac:dyDescent="0.3">
      <c r="A12" s="220" t="s">
        <v>235</v>
      </c>
      <c r="B12" s="230">
        <v>58</v>
      </c>
      <c r="C12" s="230">
        <v>23</v>
      </c>
      <c r="D12" s="230">
        <v>11</v>
      </c>
      <c r="E12">
        <f t="shared" si="0"/>
        <v>92</v>
      </c>
    </row>
    <row r="13" spans="1:5" ht="15.75" thickBot="1" x14ac:dyDescent="0.3">
      <c r="A13" s="34" t="s">
        <v>236</v>
      </c>
      <c r="B13" s="221">
        <v>47</v>
      </c>
      <c r="C13" s="221">
        <v>17</v>
      </c>
      <c r="D13" s="221">
        <v>8</v>
      </c>
      <c r="E13">
        <f t="shared" si="0"/>
        <v>72</v>
      </c>
    </row>
    <row r="14" spans="1:5" ht="15.75" thickBot="1" x14ac:dyDescent="0.3">
      <c r="A14" s="220" t="s">
        <v>237</v>
      </c>
      <c r="B14" s="230">
        <v>81</v>
      </c>
      <c r="C14" s="230">
        <v>44</v>
      </c>
      <c r="D14" s="230">
        <v>41</v>
      </c>
      <c r="E14">
        <f t="shared" si="0"/>
        <v>166</v>
      </c>
    </row>
    <row r="15" spans="1:5" ht="15.75" thickBot="1" x14ac:dyDescent="0.3">
      <c r="A15" s="222" t="s">
        <v>238</v>
      </c>
      <c r="B15" s="221">
        <v>5</v>
      </c>
      <c r="C15" s="221">
        <v>9</v>
      </c>
      <c r="D15" s="221">
        <v>0</v>
      </c>
      <c r="E15">
        <f t="shared" si="0"/>
        <v>14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Q27" sqref="Q27"/>
    </sheetView>
  </sheetViews>
  <sheetFormatPr defaultRowHeight="15" x14ac:dyDescent="0.25"/>
  <sheetData>
    <row r="1" spans="1:24" s="52" customFormat="1" ht="20.25" customHeight="1" x14ac:dyDescent="0.25">
      <c r="A1" s="50"/>
      <c r="B1" s="51" t="s">
        <v>139</v>
      </c>
      <c r="C1" s="51" t="s">
        <v>140</v>
      </c>
      <c r="D1" s="51" t="s">
        <v>141</v>
      </c>
      <c r="E1" s="51" t="s">
        <v>15</v>
      </c>
    </row>
    <row r="2" spans="1:24" s="17" customFormat="1" ht="12.75" x14ac:dyDescent="0.2">
      <c r="A2" s="23" t="s">
        <v>0</v>
      </c>
      <c r="B2" s="53">
        <v>184</v>
      </c>
      <c r="C2" s="53">
        <v>440</v>
      </c>
      <c r="D2" s="53">
        <v>430</v>
      </c>
      <c r="E2" s="53">
        <v>1054</v>
      </c>
    </row>
    <row r="4" spans="1:24" x14ac:dyDescent="0.25">
      <c r="A4" s="17"/>
      <c r="B4" s="55" t="s">
        <v>139</v>
      </c>
      <c r="C4" s="55" t="s">
        <v>140</v>
      </c>
      <c r="D4" s="55" t="s">
        <v>141</v>
      </c>
      <c r="E4" s="54" t="s">
        <v>15</v>
      </c>
    </row>
    <row r="5" spans="1:24" x14ac:dyDescent="0.25">
      <c r="A5" s="17" t="s">
        <v>17</v>
      </c>
      <c r="B5" s="17">
        <v>105</v>
      </c>
      <c r="C5" s="17">
        <v>307</v>
      </c>
      <c r="D5" s="17">
        <v>209</v>
      </c>
      <c r="E5" s="17">
        <v>621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7" t="s">
        <v>18</v>
      </c>
      <c r="B6" s="17">
        <v>79</v>
      </c>
      <c r="C6" s="17">
        <v>133</v>
      </c>
      <c r="D6" s="17">
        <v>221</v>
      </c>
      <c r="E6" s="17">
        <v>433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x14ac:dyDescent="0.25">
      <c r="B7">
        <f t="shared" ref="B7:D8" si="0">+B5/$E5*100</f>
        <v>16.908212560386474</v>
      </c>
      <c r="C7">
        <f t="shared" si="0"/>
        <v>49.43639291465378</v>
      </c>
      <c r="D7">
        <f t="shared" si="0"/>
        <v>33.655394524959739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x14ac:dyDescent="0.25">
      <c r="B8">
        <f t="shared" si="0"/>
        <v>18.244803695150118</v>
      </c>
      <c r="C8">
        <f t="shared" si="0"/>
        <v>30.715935334872981</v>
      </c>
      <c r="D8">
        <f t="shared" si="0"/>
        <v>51.039260969976908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x14ac:dyDescent="0.25"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x14ac:dyDescent="0.25"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x14ac:dyDescent="0.25"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x14ac:dyDescent="0.25"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x14ac:dyDescent="0.25"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x14ac:dyDescent="0.25"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x14ac:dyDescent="0.25"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x14ac:dyDescent="0.25"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6:24" x14ac:dyDescent="0.25"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6:24" x14ac:dyDescent="0.25"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6:24" x14ac:dyDescent="0.25"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6:24" s="58" customFormat="1" x14ac:dyDescent="0.25"/>
    <row r="21" spans="6:24" s="58" customFormat="1" x14ac:dyDescent="0.25"/>
    <row r="22" spans="6:24" x14ac:dyDescent="0.25"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6:24" x14ac:dyDescent="0.25"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O18" sqref="O18"/>
    </sheetView>
  </sheetViews>
  <sheetFormatPr defaultRowHeight="15" x14ac:dyDescent="0.25"/>
  <sheetData>
    <row r="2" spans="1:3" ht="67.5" x14ac:dyDescent="0.25">
      <c r="A2" s="157" t="s">
        <v>168</v>
      </c>
      <c r="B2" s="158" t="s">
        <v>19</v>
      </c>
      <c r="C2" s="158" t="s">
        <v>169</v>
      </c>
    </row>
    <row r="3" spans="1:3" x14ac:dyDescent="0.25">
      <c r="A3" s="159" t="s">
        <v>17</v>
      </c>
      <c r="B3" s="166">
        <v>199</v>
      </c>
      <c r="C3" s="166">
        <v>321</v>
      </c>
    </row>
    <row r="4" spans="1:3" x14ac:dyDescent="0.25">
      <c r="A4" s="161" t="s">
        <v>158</v>
      </c>
      <c r="B4" s="167">
        <v>14</v>
      </c>
      <c r="C4" s="167">
        <v>27</v>
      </c>
    </row>
    <row r="5" spans="1:3" x14ac:dyDescent="0.25">
      <c r="A5" s="161" t="s">
        <v>159</v>
      </c>
      <c r="B5" s="167">
        <v>21</v>
      </c>
      <c r="C5" s="167">
        <v>37</v>
      </c>
    </row>
    <row r="6" spans="1:3" x14ac:dyDescent="0.25">
      <c r="A6" s="161" t="s">
        <v>160</v>
      </c>
      <c r="B6" s="167">
        <v>15</v>
      </c>
      <c r="C6" s="167">
        <v>19</v>
      </c>
    </row>
    <row r="7" spans="1:3" x14ac:dyDescent="0.25">
      <c r="A7" s="161" t="s">
        <v>161</v>
      </c>
      <c r="B7" s="167">
        <v>44</v>
      </c>
      <c r="C7" s="167">
        <v>81</v>
      </c>
    </row>
    <row r="8" spans="1:3" ht="27" x14ac:dyDescent="0.25">
      <c r="A8" s="161" t="s">
        <v>162</v>
      </c>
      <c r="B8" s="167">
        <v>29</v>
      </c>
      <c r="C8" s="167">
        <v>47</v>
      </c>
    </row>
    <row r="9" spans="1:3" x14ac:dyDescent="0.25">
      <c r="A9" s="161" t="s">
        <v>163</v>
      </c>
      <c r="B9" s="167">
        <v>21</v>
      </c>
      <c r="C9" s="167">
        <v>45</v>
      </c>
    </row>
    <row r="10" spans="1:3" x14ac:dyDescent="0.25">
      <c r="A10" s="159" t="s">
        <v>18</v>
      </c>
      <c r="B10" s="166">
        <v>199</v>
      </c>
      <c r="C10" s="166">
        <v>314</v>
      </c>
    </row>
    <row r="11" spans="1:3" x14ac:dyDescent="0.25">
      <c r="A11" s="161" t="s">
        <v>164</v>
      </c>
      <c r="B11" s="167">
        <v>26</v>
      </c>
      <c r="C11" s="167">
        <v>46</v>
      </c>
    </row>
    <row r="12" spans="1:3" ht="27" x14ac:dyDescent="0.25">
      <c r="A12" s="161" t="s">
        <v>165</v>
      </c>
      <c r="B12" s="167">
        <v>10</v>
      </c>
      <c r="C12" s="167">
        <v>18</v>
      </c>
    </row>
    <row r="13" spans="1:3" x14ac:dyDescent="0.25">
      <c r="A13" s="161" t="s">
        <v>166</v>
      </c>
      <c r="B13" s="168">
        <v>33</v>
      </c>
      <c r="C13" s="168">
        <v>68</v>
      </c>
    </row>
    <row r="14" spans="1:3" x14ac:dyDescent="0.25">
      <c r="A14" s="164" t="s">
        <v>167</v>
      </c>
      <c r="B14" s="169">
        <v>65</v>
      </c>
      <c r="C14" s="169">
        <v>114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E15" sqref="E15"/>
    </sheetView>
  </sheetViews>
  <sheetFormatPr defaultRowHeight="15" x14ac:dyDescent="0.25"/>
  <cols>
    <col min="2" max="6" width="10" customWidth="1"/>
    <col min="7" max="8" width="11.140625" customWidth="1"/>
  </cols>
  <sheetData>
    <row r="2" spans="2:8" x14ac:dyDescent="0.25">
      <c r="B2" s="285" t="s">
        <v>286</v>
      </c>
    </row>
    <row r="3" spans="2:8" x14ac:dyDescent="0.25">
      <c r="B3" s="328" t="s">
        <v>157</v>
      </c>
      <c r="C3" s="329">
        <v>2011</v>
      </c>
      <c r="D3" s="329"/>
      <c r="E3" s="329">
        <v>2001</v>
      </c>
      <c r="F3" s="329"/>
      <c r="G3" s="330" t="s">
        <v>287</v>
      </c>
      <c r="H3" s="330"/>
    </row>
    <row r="4" spans="2:8" x14ac:dyDescent="0.25">
      <c r="B4" s="328"/>
      <c r="C4" s="279" t="s">
        <v>19</v>
      </c>
      <c r="D4" s="279" t="s">
        <v>45</v>
      </c>
      <c r="E4" s="279" t="s">
        <v>19</v>
      </c>
      <c r="F4" s="279" t="s">
        <v>45</v>
      </c>
      <c r="G4" s="279" t="s">
        <v>19</v>
      </c>
      <c r="H4" s="279" t="s">
        <v>45</v>
      </c>
    </row>
    <row r="5" spans="2:8" x14ac:dyDescent="0.25">
      <c r="B5" s="280" t="s">
        <v>17</v>
      </c>
      <c r="C5" s="281">
        <v>621</v>
      </c>
      <c r="D5" s="281">
        <v>23</v>
      </c>
      <c r="E5" s="281">
        <v>409</v>
      </c>
      <c r="F5" s="281">
        <v>35</v>
      </c>
      <c r="G5" s="202">
        <v>51.833740831295842</v>
      </c>
      <c r="H5" s="202">
        <v>-34.285714285714292</v>
      </c>
    </row>
    <row r="6" spans="2:8" x14ac:dyDescent="0.25">
      <c r="B6" s="280" t="s">
        <v>18</v>
      </c>
      <c r="C6" s="281">
        <v>433</v>
      </c>
      <c r="D6" s="281">
        <v>14</v>
      </c>
      <c r="E6" s="281">
        <v>502</v>
      </c>
      <c r="F6" s="281">
        <v>24</v>
      </c>
      <c r="G6" s="202">
        <v>-13.745019920318725</v>
      </c>
      <c r="H6" s="202">
        <v>-41.666666666666664</v>
      </c>
    </row>
    <row r="7" spans="2:8" ht="15.75" thickBot="1" x14ac:dyDescent="0.3">
      <c r="B7" s="41" t="s">
        <v>16</v>
      </c>
      <c r="C7" s="282">
        <v>1054</v>
      </c>
      <c r="D7" s="41">
        <v>37</v>
      </c>
      <c r="E7" s="41">
        <v>911</v>
      </c>
      <c r="F7" s="41">
        <v>59</v>
      </c>
      <c r="G7" s="283">
        <v>15.697036223929757</v>
      </c>
      <c r="H7" s="284">
        <v>-37.288135593220339</v>
      </c>
    </row>
  </sheetData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workbookViewId="0">
      <selection activeCell="B20" sqref="B20:B22"/>
    </sheetView>
  </sheetViews>
  <sheetFormatPr defaultRowHeight="15" x14ac:dyDescent="0.25"/>
  <cols>
    <col min="2" max="2" width="16" customWidth="1"/>
    <col min="9" max="10" width="14.5703125" customWidth="1"/>
  </cols>
  <sheetData>
    <row r="2" spans="2:10" ht="15.75" thickBot="1" x14ac:dyDescent="0.3">
      <c r="B2" s="285" t="s">
        <v>288</v>
      </c>
    </row>
    <row r="3" spans="2:10" ht="15.75" thickBot="1" x14ac:dyDescent="0.3">
      <c r="B3" s="261" t="s">
        <v>289</v>
      </c>
      <c r="C3" s="331" t="s">
        <v>19</v>
      </c>
      <c r="D3" s="331"/>
      <c r="E3" s="331" t="s">
        <v>45</v>
      </c>
      <c r="F3" s="331"/>
      <c r="G3" s="331" t="s">
        <v>46</v>
      </c>
      <c r="H3" s="331"/>
      <c r="I3" s="314" t="s">
        <v>290</v>
      </c>
      <c r="J3" s="314" t="s">
        <v>291</v>
      </c>
    </row>
    <row r="4" spans="2:10" ht="15.75" thickBot="1" x14ac:dyDescent="0.3">
      <c r="B4" s="262" t="s">
        <v>253</v>
      </c>
      <c r="C4" s="263" t="s">
        <v>137</v>
      </c>
      <c r="D4" s="263" t="s">
        <v>21</v>
      </c>
      <c r="E4" s="263" t="s">
        <v>137</v>
      </c>
      <c r="F4" s="263" t="s">
        <v>21</v>
      </c>
      <c r="G4" s="263" t="s">
        <v>137</v>
      </c>
      <c r="H4" s="263" t="s">
        <v>21</v>
      </c>
      <c r="I4" s="315"/>
      <c r="J4" s="315"/>
    </row>
    <row r="5" spans="2:10" ht="15.75" thickBot="1" x14ac:dyDescent="0.3">
      <c r="B5" s="34"/>
      <c r="C5" s="331" t="s">
        <v>16</v>
      </c>
      <c r="D5" s="331"/>
      <c r="E5" s="331"/>
      <c r="F5" s="331"/>
      <c r="G5" s="331"/>
      <c r="H5" s="331"/>
      <c r="I5" s="331"/>
      <c r="J5" s="331"/>
    </row>
    <row r="6" spans="2:10" ht="15.75" thickBot="1" x14ac:dyDescent="0.3">
      <c r="B6" s="34" t="s">
        <v>86</v>
      </c>
      <c r="C6" s="219">
        <v>608</v>
      </c>
      <c r="D6" s="219">
        <v>57.7</v>
      </c>
      <c r="E6" s="219">
        <v>7</v>
      </c>
      <c r="F6" s="219">
        <v>18.899999999999999</v>
      </c>
      <c r="G6" s="219">
        <v>960</v>
      </c>
      <c r="H6" s="219">
        <v>53.9</v>
      </c>
      <c r="I6" s="35">
        <v>1.1000000000000001</v>
      </c>
      <c r="J6" s="35">
        <v>157.9</v>
      </c>
    </row>
    <row r="7" spans="2:10" ht="15.75" thickBot="1" x14ac:dyDescent="0.3">
      <c r="B7" s="34" t="s">
        <v>155</v>
      </c>
      <c r="C7" s="219">
        <v>48</v>
      </c>
      <c r="D7" s="219">
        <v>4.5</v>
      </c>
      <c r="E7" s="219" t="s">
        <v>156</v>
      </c>
      <c r="F7" s="219" t="s">
        <v>156</v>
      </c>
      <c r="G7" s="219">
        <v>88</v>
      </c>
      <c r="H7" s="219">
        <v>4.9000000000000004</v>
      </c>
      <c r="I7" s="35" t="s">
        <v>156</v>
      </c>
      <c r="J7" s="35">
        <v>183.3</v>
      </c>
    </row>
    <row r="8" spans="2:10" ht="15.75" thickBot="1" x14ac:dyDescent="0.3">
      <c r="B8" s="34" t="s">
        <v>292</v>
      </c>
      <c r="C8" s="219">
        <v>398</v>
      </c>
      <c r="D8" s="219">
        <v>37.799999999999997</v>
      </c>
      <c r="E8" s="219">
        <v>30</v>
      </c>
      <c r="F8" s="219">
        <v>81.099999999999994</v>
      </c>
      <c r="G8" s="219">
        <v>732</v>
      </c>
      <c r="H8" s="219">
        <v>41.2</v>
      </c>
      <c r="I8" s="35">
        <v>7.5</v>
      </c>
      <c r="J8" s="35">
        <v>183.9</v>
      </c>
    </row>
    <row r="9" spans="2:10" ht="15.75" thickBot="1" x14ac:dyDescent="0.3">
      <c r="B9" s="286" t="s">
        <v>15</v>
      </c>
      <c r="C9" s="56">
        <v>1054</v>
      </c>
      <c r="D9" s="57">
        <v>100</v>
      </c>
      <c r="E9" s="57">
        <v>37</v>
      </c>
      <c r="F9" s="57">
        <v>100</v>
      </c>
      <c r="G9" s="56">
        <v>1780</v>
      </c>
      <c r="H9" s="57">
        <v>100</v>
      </c>
      <c r="I9" s="43">
        <v>3.5</v>
      </c>
      <c r="J9" s="43">
        <v>168.8</v>
      </c>
    </row>
    <row r="10" spans="2:10" ht="15.75" thickBot="1" x14ac:dyDescent="0.3">
      <c r="B10" s="34"/>
      <c r="C10" s="331" t="s">
        <v>17</v>
      </c>
      <c r="D10" s="331"/>
      <c r="E10" s="331"/>
      <c r="F10" s="331"/>
      <c r="G10" s="331"/>
      <c r="H10" s="331"/>
      <c r="I10" s="331"/>
      <c r="J10" s="331"/>
    </row>
    <row r="11" spans="2:10" ht="15.75" thickBot="1" x14ac:dyDescent="0.3">
      <c r="B11" s="34" t="s">
        <v>86</v>
      </c>
      <c r="C11" s="219">
        <v>325</v>
      </c>
      <c r="D11" s="219">
        <v>52.3</v>
      </c>
      <c r="E11" s="219">
        <v>2</v>
      </c>
      <c r="F11" s="219">
        <v>8.6999999999999993</v>
      </c>
      <c r="G11" s="219">
        <v>519</v>
      </c>
      <c r="H11" s="219">
        <v>49.3</v>
      </c>
      <c r="I11" s="35">
        <v>0.6</v>
      </c>
      <c r="J11" s="35">
        <v>159.69999999999999</v>
      </c>
    </row>
    <row r="12" spans="2:10" ht="15.75" thickBot="1" x14ac:dyDescent="0.3">
      <c r="B12" s="34" t="s">
        <v>155</v>
      </c>
      <c r="C12" s="219">
        <v>48</v>
      </c>
      <c r="D12" s="219">
        <v>7.8</v>
      </c>
      <c r="E12" s="219" t="s">
        <v>156</v>
      </c>
      <c r="F12" s="219" t="s">
        <v>156</v>
      </c>
      <c r="G12" s="219">
        <v>88</v>
      </c>
      <c r="H12" s="219">
        <v>8.4</v>
      </c>
      <c r="I12" s="35" t="s">
        <v>156</v>
      </c>
      <c r="J12" s="35">
        <v>183.3</v>
      </c>
    </row>
    <row r="13" spans="2:10" ht="15.75" thickBot="1" x14ac:dyDescent="0.3">
      <c r="B13" s="34" t="s">
        <v>292</v>
      </c>
      <c r="C13" s="219">
        <v>248</v>
      </c>
      <c r="D13" s="219">
        <v>39.9</v>
      </c>
      <c r="E13" s="219">
        <v>21</v>
      </c>
      <c r="F13" s="219">
        <v>91.3</v>
      </c>
      <c r="G13" s="219">
        <v>446</v>
      </c>
      <c r="H13" s="219">
        <v>42.3</v>
      </c>
      <c r="I13" s="35">
        <v>8.5</v>
      </c>
      <c r="J13" s="35">
        <v>179.8</v>
      </c>
    </row>
    <row r="14" spans="2:10" ht="15.75" thickBot="1" x14ac:dyDescent="0.3">
      <c r="B14" s="286" t="s">
        <v>15</v>
      </c>
      <c r="C14" s="57">
        <v>621</v>
      </c>
      <c r="D14" s="57">
        <v>100</v>
      </c>
      <c r="E14" s="57">
        <v>23</v>
      </c>
      <c r="F14" s="57">
        <v>100</v>
      </c>
      <c r="G14" s="56">
        <v>1053</v>
      </c>
      <c r="H14" s="57">
        <v>100</v>
      </c>
      <c r="I14" s="43">
        <v>3.7</v>
      </c>
      <c r="J14" s="43">
        <v>169.6</v>
      </c>
    </row>
    <row r="15" spans="2:10" ht="15.75" thickBot="1" x14ac:dyDescent="0.3">
      <c r="B15" s="34"/>
      <c r="C15" s="331" t="s">
        <v>18</v>
      </c>
      <c r="D15" s="331"/>
      <c r="E15" s="331"/>
      <c r="F15" s="331"/>
      <c r="G15" s="331"/>
      <c r="H15" s="331"/>
      <c r="I15" s="331"/>
      <c r="J15" s="331"/>
    </row>
    <row r="16" spans="2:10" ht="15.75" thickBot="1" x14ac:dyDescent="0.3">
      <c r="B16" s="34" t="s">
        <v>86</v>
      </c>
      <c r="C16" s="219">
        <v>283</v>
      </c>
      <c r="D16" s="219">
        <v>65.400000000000006</v>
      </c>
      <c r="E16" s="219">
        <v>5</v>
      </c>
      <c r="F16" s="219">
        <v>35.700000000000003</v>
      </c>
      <c r="G16" s="219">
        <v>441</v>
      </c>
      <c r="H16" s="219">
        <v>6.1</v>
      </c>
      <c r="I16" s="35">
        <v>1.8</v>
      </c>
      <c r="J16" s="35">
        <v>155.80000000000001</v>
      </c>
    </row>
    <row r="17" spans="2:10" ht="15.75" thickBot="1" x14ac:dyDescent="0.3">
      <c r="B17" s="34" t="s">
        <v>155</v>
      </c>
      <c r="C17" s="219" t="s">
        <v>156</v>
      </c>
      <c r="D17" s="219" t="s">
        <v>156</v>
      </c>
      <c r="E17" s="219" t="s">
        <v>156</v>
      </c>
      <c r="F17" s="219" t="s">
        <v>156</v>
      </c>
      <c r="G17" s="219" t="s">
        <v>156</v>
      </c>
      <c r="H17" s="219" t="s">
        <v>156</v>
      </c>
      <c r="I17" s="35" t="s">
        <v>156</v>
      </c>
      <c r="J17" s="35" t="s">
        <v>156</v>
      </c>
    </row>
    <row r="18" spans="2:10" ht="15.75" thickBot="1" x14ac:dyDescent="0.3">
      <c r="B18" s="34" t="s">
        <v>292</v>
      </c>
      <c r="C18" s="219">
        <v>150</v>
      </c>
      <c r="D18" s="219">
        <v>34.6</v>
      </c>
      <c r="E18" s="219">
        <v>9</v>
      </c>
      <c r="F18" s="219">
        <v>64.3</v>
      </c>
      <c r="G18" s="219">
        <v>286</v>
      </c>
      <c r="H18" s="219">
        <v>39.340000000000003</v>
      </c>
      <c r="I18" s="35">
        <v>6</v>
      </c>
      <c r="J18" s="35">
        <v>190.7</v>
      </c>
    </row>
    <row r="19" spans="2:10" ht="15.75" thickBot="1" x14ac:dyDescent="0.3">
      <c r="B19" s="286" t="s">
        <v>15</v>
      </c>
      <c r="C19" s="57">
        <v>433</v>
      </c>
      <c r="D19" s="57">
        <v>100</v>
      </c>
      <c r="E19" s="57">
        <v>14</v>
      </c>
      <c r="F19" s="57">
        <v>100</v>
      </c>
      <c r="G19" s="57">
        <v>727</v>
      </c>
      <c r="H19" s="57">
        <v>100</v>
      </c>
      <c r="I19" s="43">
        <v>3.2</v>
      </c>
      <c r="J19" s="43">
        <v>167.9</v>
      </c>
    </row>
    <row r="20" spans="2:10" x14ac:dyDescent="0.25">
      <c r="B20" s="272" t="s">
        <v>276</v>
      </c>
    </row>
    <row r="21" spans="2:10" x14ac:dyDescent="0.25">
      <c r="B21" s="272" t="s">
        <v>293</v>
      </c>
    </row>
    <row r="22" spans="2:10" x14ac:dyDescent="0.25">
      <c r="B22" s="272" t="s">
        <v>294</v>
      </c>
    </row>
  </sheetData>
  <mergeCells count="8">
    <mergeCell ref="C10:J10"/>
    <mergeCell ref="C15:J15"/>
    <mergeCell ref="C3:D3"/>
    <mergeCell ref="E3:F3"/>
    <mergeCell ref="G3:H3"/>
    <mergeCell ref="I3:I4"/>
    <mergeCell ref="J3:J4"/>
    <mergeCell ref="C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C24" sqref="C24"/>
    </sheetView>
  </sheetViews>
  <sheetFormatPr defaultRowHeight="13.5" x14ac:dyDescent="0.25"/>
  <cols>
    <col min="1" max="1" width="9.140625" style="78"/>
    <col min="2" max="2" width="28.5703125" style="78" customWidth="1"/>
    <col min="3" max="8" width="11" style="78" customWidth="1"/>
    <col min="9" max="16384" width="9.140625" style="78"/>
  </cols>
  <sheetData>
    <row r="2" spans="2:8" x14ac:dyDescent="0.25">
      <c r="B2" s="285" t="s">
        <v>295</v>
      </c>
    </row>
    <row r="3" spans="2:8" ht="15" customHeight="1" x14ac:dyDescent="0.25">
      <c r="B3" s="333" t="s">
        <v>185</v>
      </c>
      <c r="C3" s="332" t="s">
        <v>16</v>
      </c>
      <c r="D3" s="332"/>
      <c r="E3" s="332" t="s">
        <v>182</v>
      </c>
      <c r="F3" s="332"/>
      <c r="G3" s="332" t="s">
        <v>183</v>
      </c>
      <c r="H3" s="332"/>
    </row>
    <row r="4" spans="2:8" x14ac:dyDescent="0.25">
      <c r="B4" s="334"/>
      <c r="C4" s="184" t="s">
        <v>184</v>
      </c>
      <c r="D4" s="184" t="s">
        <v>21</v>
      </c>
      <c r="E4" s="184" t="s">
        <v>184</v>
      </c>
      <c r="F4" s="184" t="s">
        <v>21</v>
      </c>
      <c r="G4" s="184" t="s">
        <v>184</v>
      </c>
      <c r="H4" s="184" t="s">
        <v>21</v>
      </c>
    </row>
    <row r="5" spans="2:8" x14ac:dyDescent="0.25">
      <c r="B5" s="171" t="s">
        <v>170</v>
      </c>
      <c r="C5" s="173">
        <f>+E5+G5</f>
        <v>182</v>
      </c>
      <c r="D5" s="175">
        <f>+C5/C$19*100</f>
        <v>17.267552182163186</v>
      </c>
      <c r="E5" s="172">
        <v>75</v>
      </c>
      <c r="F5" s="175">
        <f>+E5/E$19*100</f>
        <v>12.077294685990339</v>
      </c>
      <c r="G5" s="172">
        <v>107</v>
      </c>
      <c r="H5" s="175">
        <f t="shared" ref="H5:H19" si="0">+G5/G$19*100</f>
        <v>24.711316397228639</v>
      </c>
    </row>
    <row r="6" spans="2:8" x14ac:dyDescent="0.25">
      <c r="B6" s="171" t="s">
        <v>171</v>
      </c>
      <c r="C6" s="173">
        <f t="shared" ref="C6:C19" si="1">+E6+G6</f>
        <v>33</v>
      </c>
      <c r="D6" s="175">
        <f t="shared" ref="D6:F19" si="2">+C6/C$19*100</f>
        <v>3.1309297912713472</v>
      </c>
      <c r="E6" s="172">
        <v>12</v>
      </c>
      <c r="F6" s="175">
        <f t="shared" si="2"/>
        <v>1.932367149758454</v>
      </c>
      <c r="G6" s="172">
        <v>21</v>
      </c>
      <c r="H6" s="175">
        <f t="shared" si="0"/>
        <v>4.8498845265588919</v>
      </c>
    </row>
    <row r="7" spans="2:8" x14ac:dyDescent="0.25">
      <c r="B7" s="171" t="s">
        <v>172</v>
      </c>
      <c r="C7" s="173">
        <f t="shared" si="1"/>
        <v>108</v>
      </c>
      <c r="D7" s="175">
        <f t="shared" si="2"/>
        <v>10.246679316888045</v>
      </c>
      <c r="E7" s="172">
        <v>80</v>
      </c>
      <c r="F7" s="175">
        <f t="shared" si="2"/>
        <v>12.882447665056359</v>
      </c>
      <c r="G7" s="172">
        <v>28</v>
      </c>
      <c r="H7" s="175">
        <f t="shared" si="0"/>
        <v>6.4665127020785222</v>
      </c>
    </row>
    <row r="8" spans="2:8" x14ac:dyDescent="0.25">
      <c r="B8" s="171" t="s">
        <v>173</v>
      </c>
      <c r="C8" s="173">
        <f t="shared" si="1"/>
        <v>14</v>
      </c>
      <c r="D8" s="175">
        <f t="shared" si="2"/>
        <v>1.3282732447817838</v>
      </c>
      <c r="E8" s="172">
        <v>6</v>
      </c>
      <c r="F8" s="175">
        <f t="shared" si="2"/>
        <v>0.96618357487922701</v>
      </c>
      <c r="G8" s="172">
        <v>8</v>
      </c>
      <c r="H8" s="175">
        <f t="shared" si="0"/>
        <v>1.8475750577367205</v>
      </c>
    </row>
    <row r="9" spans="2:8" x14ac:dyDescent="0.25">
      <c r="B9" s="171" t="s">
        <v>174</v>
      </c>
      <c r="C9" s="173">
        <f t="shared" si="1"/>
        <v>30</v>
      </c>
      <c r="D9" s="175">
        <f t="shared" si="2"/>
        <v>2.8462998102466792</v>
      </c>
      <c r="E9" s="172">
        <v>15</v>
      </c>
      <c r="F9" s="175">
        <f t="shared" si="2"/>
        <v>2.4154589371980677</v>
      </c>
      <c r="G9" s="172">
        <v>15</v>
      </c>
      <c r="H9" s="175">
        <f t="shared" si="0"/>
        <v>3.4642032332563506</v>
      </c>
    </row>
    <row r="10" spans="2:8" x14ac:dyDescent="0.25">
      <c r="B10" s="171" t="s">
        <v>175</v>
      </c>
      <c r="C10" s="173">
        <f t="shared" si="1"/>
        <v>1</v>
      </c>
      <c r="D10" s="175">
        <f t="shared" si="2"/>
        <v>9.4876660341555979E-2</v>
      </c>
      <c r="E10" s="172">
        <v>1</v>
      </c>
      <c r="F10" s="175">
        <f t="shared" si="2"/>
        <v>0.1610305958132045</v>
      </c>
      <c r="G10" s="174">
        <v>0</v>
      </c>
      <c r="H10" s="175">
        <f t="shared" si="0"/>
        <v>0</v>
      </c>
    </row>
    <row r="11" spans="2:8" x14ac:dyDescent="0.25">
      <c r="B11" s="176" t="s">
        <v>186</v>
      </c>
      <c r="C11" s="177">
        <f t="shared" si="1"/>
        <v>368</v>
      </c>
      <c r="D11" s="178">
        <f t="shared" si="2"/>
        <v>34.914611005692599</v>
      </c>
      <c r="E11" s="179">
        <f>SUM(E5:E10)</f>
        <v>189</v>
      </c>
      <c r="F11" s="178">
        <f t="shared" si="2"/>
        <v>30.434782608695656</v>
      </c>
      <c r="G11" s="180">
        <f>SUM(G5:G10)</f>
        <v>179</v>
      </c>
      <c r="H11" s="178">
        <f t="shared" si="0"/>
        <v>41.339491916859124</v>
      </c>
    </row>
    <row r="12" spans="2:8" x14ac:dyDescent="0.25">
      <c r="B12" s="171" t="s">
        <v>176</v>
      </c>
      <c r="C12" s="173">
        <f t="shared" si="1"/>
        <v>438</v>
      </c>
      <c r="D12" s="175">
        <f t="shared" si="2"/>
        <v>41.555977229601524</v>
      </c>
      <c r="E12" s="172">
        <v>243</v>
      </c>
      <c r="F12" s="175">
        <f t="shared" si="2"/>
        <v>39.130434782608695</v>
      </c>
      <c r="G12" s="172">
        <v>195</v>
      </c>
      <c r="H12" s="175">
        <f t="shared" si="0"/>
        <v>45.034642032332563</v>
      </c>
    </row>
    <row r="13" spans="2:8" x14ac:dyDescent="0.25">
      <c r="B13" s="171" t="s">
        <v>177</v>
      </c>
      <c r="C13" s="173">
        <f t="shared" si="1"/>
        <v>221</v>
      </c>
      <c r="D13" s="175">
        <f t="shared" si="2"/>
        <v>20.967741935483872</v>
      </c>
      <c r="E13" s="172">
        <v>168</v>
      </c>
      <c r="F13" s="175">
        <f t="shared" si="2"/>
        <v>27.053140096618357</v>
      </c>
      <c r="G13" s="172">
        <v>53</v>
      </c>
      <c r="H13" s="175">
        <f t="shared" si="0"/>
        <v>12.240184757505773</v>
      </c>
    </row>
    <row r="14" spans="2:8" x14ac:dyDescent="0.25">
      <c r="B14" s="171" t="s">
        <v>178</v>
      </c>
      <c r="C14" s="173">
        <f t="shared" si="1"/>
        <v>4</v>
      </c>
      <c r="D14" s="175">
        <f t="shared" si="2"/>
        <v>0.37950664136622392</v>
      </c>
      <c r="E14" s="172">
        <v>3</v>
      </c>
      <c r="F14" s="175">
        <f t="shared" si="2"/>
        <v>0.48309178743961351</v>
      </c>
      <c r="G14" s="172">
        <v>1</v>
      </c>
      <c r="H14" s="175">
        <f t="shared" si="0"/>
        <v>0.23094688221709006</v>
      </c>
    </row>
    <row r="15" spans="2:8" x14ac:dyDescent="0.25">
      <c r="B15" s="171" t="s">
        <v>179</v>
      </c>
      <c r="C15" s="173">
        <f t="shared" si="1"/>
        <v>18</v>
      </c>
      <c r="D15" s="175">
        <f t="shared" si="2"/>
        <v>1.7077798861480076</v>
      </c>
      <c r="E15" s="172">
        <v>13</v>
      </c>
      <c r="F15" s="175">
        <f t="shared" si="2"/>
        <v>2.0933977455716586</v>
      </c>
      <c r="G15" s="172">
        <v>5</v>
      </c>
      <c r="H15" s="175">
        <f t="shared" si="0"/>
        <v>1.1547344110854503</v>
      </c>
    </row>
    <row r="16" spans="2:8" x14ac:dyDescent="0.25">
      <c r="B16" s="171" t="s">
        <v>180</v>
      </c>
      <c r="C16" s="173">
        <f t="shared" si="1"/>
        <v>4</v>
      </c>
      <c r="D16" s="175">
        <f t="shared" si="2"/>
        <v>0.37950664136622392</v>
      </c>
      <c r="E16" s="172">
        <v>4</v>
      </c>
      <c r="F16" s="175">
        <f t="shared" si="2"/>
        <v>0.64412238325281801</v>
      </c>
      <c r="G16" s="174">
        <v>0</v>
      </c>
      <c r="H16" s="175">
        <f t="shared" si="0"/>
        <v>0</v>
      </c>
    </row>
    <row r="17" spans="2:8" x14ac:dyDescent="0.25">
      <c r="B17" s="171" t="s">
        <v>181</v>
      </c>
      <c r="C17" s="173">
        <f t="shared" si="1"/>
        <v>1</v>
      </c>
      <c r="D17" s="175">
        <f t="shared" si="2"/>
        <v>9.4876660341555979E-2</v>
      </c>
      <c r="E17" s="172">
        <v>1</v>
      </c>
      <c r="F17" s="175">
        <f t="shared" si="2"/>
        <v>0.1610305958132045</v>
      </c>
      <c r="G17" s="174">
        <v>0</v>
      </c>
      <c r="H17" s="175">
        <f t="shared" si="0"/>
        <v>0</v>
      </c>
    </row>
    <row r="18" spans="2:8" x14ac:dyDescent="0.25">
      <c r="B18" s="176" t="s">
        <v>187</v>
      </c>
      <c r="C18" s="177">
        <f t="shared" si="1"/>
        <v>686</v>
      </c>
      <c r="D18" s="178">
        <f t="shared" si="2"/>
        <v>65.085388994307408</v>
      </c>
      <c r="E18" s="179">
        <f>SUM(E12:E17)</f>
        <v>432</v>
      </c>
      <c r="F18" s="178">
        <f t="shared" si="2"/>
        <v>69.565217391304344</v>
      </c>
      <c r="G18" s="180">
        <f>SUM(G12:G17)</f>
        <v>254</v>
      </c>
      <c r="H18" s="178">
        <f t="shared" si="0"/>
        <v>58.660508083140869</v>
      </c>
    </row>
    <row r="19" spans="2:8" x14ac:dyDescent="0.25">
      <c r="B19" s="149" t="s">
        <v>15</v>
      </c>
      <c r="C19" s="181">
        <f t="shared" si="1"/>
        <v>1054</v>
      </c>
      <c r="D19" s="182">
        <f t="shared" si="2"/>
        <v>100</v>
      </c>
      <c r="E19" s="183">
        <f>+E11+E18</f>
        <v>621</v>
      </c>
      <c r="F19" s="182">
        <f t="shared" si="2"/>
        <v>100</v>
      </c>
      <c r="G19" s="183">
        <f>+G11+G18</f>
        <v>433</v>
      </c>
      <c r="H19" s="182">
        <f t="shared" si="0"/>
        <v>100</v>
      </c>
    </row>
  </sheetData>
  <mergeCells count="4">
    <mergeCell ref="E3:F3"/>
    <mergeCell ref="G3:H3"/>
    <mergeCell ref="C3:D3"/>
    <mergeCell ref="B3:B4"/>
  </mergeCells>
  <pageMargins left="0.7" right="0.7" top="0.75" bottom="0.75" header="0.3" footer="0.3"/>
  <pageSetup paperSize="9" orientation="portrait" r:id="rId1"/>
  <ignoredErrors>
    <ignoredError sqref="E11:G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B1" sqref="B1:B1048576"/>
    </sheetView>
  </sheetViews>
  <sheetFormatPr defaultRowHeight="15" x14ac:dyDescent="0.25"/>
  <cols>
    <col min="2" max="7" width="10.7109375" customWidth="1"/>
    <col min="8" max="8" width="14.140625" customWidth="1"/>
  </cols>
  <sheetData>
    <row r="2" spans="2:9" ht="35.25" customHeight="1" thickBot="1" x14ac:dyDescent="0.3">
      <c r="B2" s="335" t="s">
        <v>296</v>
      </c>
      <c r="C2" s="335"/>
      <c r="D2" s="335"/>
      <c r="E2" s="335"/>
      <c r="F2" s="335"/>
      <c r="G2" s="335"/>
      <c r="H2" s="335"/>
    </row>
    <row r="3" spans="2:9" x14ac:dyDescent="0.25">
      <c r="B3" s="337" t="s">
        <v>205</v>
      </c>
      <c r="C3" s="316" t="s">
        <v>19</v>
      </c>
      <c r="D3" s="316" t="s">
        <v>45</v>
      </c>
      <c r="E3" s="316" t="s">
        <v>46</v>
      </c>
      <c r="F3" s="186"/>
      <c r="G3" s="316" t="s">
        <v>206</v>
      </c>
      <c r="H3" s="316" t="s">
        <v>207</v>
      </c>
      <c r="I3" s="187"/>
    </row>
    <row r="4" spans="2:9" ht="15.75" thickBot="1" x14ac:dyDescent="0.3">
      <c r="B4" s="338"/>
      <c r="C4" s="336"/>
      <c r="D4" s="336"/>
      <c r="E4" s="336"/>
      <c r="F4" s="188"/>
      <c r="G4" s="336"/>
      <c r="H4" s="336"/>
      <c r="I4" s="187"/>
    </row>
    <row r="5" spans="2:9" ht="15.75" thickBot="1" x14ac:dyDescent="0.3">
      <c r="B5" s="189" t="s">
        <v>142</v>
      </c>
      <c r="C5" s="190">
        <v>63</v>
      </c>
      <c r="D5" s="190">
        <v>2</v>
      </c>
      <c r="E5" s="190">
        <v>91</v>
      </c>
      <c r="F5" s="190">
        <f>SUM(D5:E5)</f>
        <v>93</v>
      </c>
      <c r="G5" s="191">
        <f>D5/C5*100</f>
        <v>3.1746031746031744</v>
      </c>
      <c r="H5" s="191">
        <f>D5/F5*100</f>
        <v>2.1505376344086025</v>
      </c>
      <c r="I5" s="187"/>
    </row>
    <row r="6" spans="2:9" ht="15.75" thickBot="1" x14ac:dyDescent="0.3">
      <c r="B6" s="232" t="s">
        <v>143</v>
      </c>
      <c r="C6" s="233">
        <v>63</v>
      </c>
      <c r="D6" s="233">
        <v>2</v>
      </c>
      <c r="E6" s="233">
        <v>116</v>
      </c>
      <c r="F6" s="233">
        <f t="shared" ref="F6:F17" si="0">SUM(D6:E6)</f>
        <v>118</v>
      </c>
      <c r="G6" s="234">
        <f>D6/C6*100</f>
        <v>3.1746031746031744</v>
      </c>
      <c r="H6" s="234">
        <f t="shared" ref="H6:H17" si="1">D6/F6*100</f>
        <v>1.6949152542372881</v>
      </c>
      <c r="I6" s="187"/>
    </row>
    <row r="7" spans="2:9" ht="15.75" thickBot="1" x14ac:dyDescent="0.3">
      <c r="B7" s="189" t="s">
        <v>144</v>
      </c>
      <c r="C7" s="190">
        <v>78</v>
      </c>
      <c r="D7" s="190">
        <v>1</v>
      </c>
      <c r="E7" s="190">
        <v>130</v>
      </c>
      <c r="F7" s="190">
        <f t="shared" si="0"/>
        <v>131</v>
      </c>
      <c r="G7" s="191">
        <f>D7/C7*100</f>
        <v>1.2820512820512819</v>
      </c>
      <c r="H7" s="191">
        <f t="shared" si="1"/>
        <v>0.76335877862595414</v>
      </c>
      <c r="I7" s="187"/>
    </row>
    <row r="8" spans="2:9" ht="15.75" thickBot="1" x14ac:dyDescent="0.3">
      <c r="B8" s="232" t="s">
        <v>145</v>
      </c>
      <c r="C8" s="233">
        <v>90</v>
      </c>
      <c r="D8" s="233">
        <v>0</v>
      </c>
      <c r="E8" s="233">
        <v>161</v>
      </c>
      <c r="F8" s="233">
        <f t="shared" si="0"/>
        <v>161</v>
      </c>
      <c r="G8" s="234">
        <v>0</v>
      </c>
      <c r="H8" s="234">
        <v>0</v>
      </c>
      <c r="I8" s="187"/>
    </row>
    <row r="9" spans="2:9" ht="15.75" thickBot="1" x14ac:dyDescent="0.3">
      <c r="B9" s="189" t="s">
        <v>146</v>
      </c>
      <c r="C9" s="190">
        <v>119</v>
      </c>
      <c r="D9" s="190">
        <v>4</v>
      </c>
      <c r="E9" s="190">
        <v>196</v>
      </c>
      <c r="F9" s="190">
        <f t="shared" si="0"/>
        <v>200</v>
      </c>
      <c r="G9" s="191">
        <f t="shared" ref="G9:G17" si="2">D9/C9*100</f>
        <v>3.3613445378151261</v>
      </c>
      <c r="H9" s="191">
        <f t="shared" si="1"/>
        <v>2</v>
      </c>
      <c r="I9" s="187"/>
    </row>
    <row r="10" spans="2:9" ht="15.75" thickBot="1" x14ac:dyDescent="0.3">
      <c r="B10" s="232" t="s">
        <v>147</v>
      </c>
      <c r="C10" s="233">
        <v>85</v>
      </c>
      <c r="D10" s="233">
        <v>5</v>
      </c>
      <c r="E10" s="233">
        <v>120</v>
      </c>
      <c r="F10" s="233">
        <f t="shared" si="0"/>
        <v>125</v>
      </c>
      <c r="G10" s="234">
        <f t="shared" si="2"/>
        <v>5.8823529411764701</v>
      </c>
      <c r="H10" s="234">
        <f t="shared" si="1"/>
        <v>4</v>
      </c>
      <c r="I10" s="187"/>
    </row>
    <row r="11" spans="2:9" ht="15.75" thickBot="1" x14ac:dyDescent="0.3">
      <c r="B11" s="189" t="s">
        <v>148</v>
      </c>
      <c r="C11" s="190">
        <v>101</v>
      </c>
      <c r="D11" s="190">
        <v>5</v>
      </c>
      <c r="E11" s="190">
        <v>178</v>
      </c>
      <c r="F11" s="190">
        <f t="shared" si="0"/>
        <v>183</v>
      </c>
      <c r="G11" s="191">
        <f t="shared" si="2"/>
        <v>4.9504950495049505</v>
      </c>
      <c r="H11" s="191">
        <f t="shared" si="1"/>
        <v>2.7322404371584699</v>
      </c>
      <c r="I11" s="187"/>
    </row>
    <row r="12" spans="2:9" ht="15.75" thickBot="1" x14ac:dyDescent="0.3">
      <c r="B12" s="232" t="s">
        <v>149</v>
      </c>
      <c r="C12" s="233">
        <v>96</v>
      </c>
      <c r="D12" s="233">
        <v>5</v>
      </c>
      <c r="E12" s="233">
        <v>169</v>
      </c>
      <c r="F12" s="233">
        <f t="shared" si="0"/>
        <v>174</v>
      </c>
      <c r="G12" s="234">
        <f t="shared" si="2"/>
        <v>5.2083333333333339</v>
      </c>
      <c r="H12" s="234">
        <f t="shared" si="1"/>
        <v>2.8735632183908044</v>
      </c>
      <c r="I12" s="187"/>
    </row>
    <row r="13" spans="2:9" ht="15.75" thickBot="1" x14ac:dyDescent="0.3">
      <c r="B13" s="189" t="s">
        <v>150</v>
      </c>
      <c r="C13" s="190">
        <v>79</v>
      </c>
      <c r="D13" s="190">
        <v>4</v>
      </c>
      <c r="E13" s="190">
        <v>126</v>
      </c>
      <c r="F13" s="190">
        <f t="shared" si="0"/>
        <v>130</v>
      </c>
      <c r="G13" s="191">
        <f t="shared" si="2"/>
        <v>5.0632911392405067</v>
      </c>
      <c r="H13" s="191">
        <f t="shared" si="1"/>
        <v>3.0769230769230771</v>
      </c>
      <c r="I13" s="187"/>
    </row>
    <row r="14" spans="2:9" ht="15.75" thickBot="1" x14ac:dyDescent="0.3">
      <c r="B14" s="232" t="s">
        <v>151</v>
      </c>
      <c r="C14" s="233">
        <v>91</v>
      </c>
      <c r="D14" s="233">
        <v>5</v>
      </c>
      <c r="E14" s="233">
        <v>138</v>
      </c>
      <c r="F14" s="233">
        <f t="shared" si="0"/>
        <v>143</v>
      </c>
      <c r="G14" s="234">
        <f t="shared" si="2"/>
        <v>5.4945054945054945</v>
      </c>
      <c r="H14" s="234">
        <f t="shared" si="1"/>
        <v>3.4965034965034967</v>
      </c>
      <c r="I14" s="187"/>
    </row>
    <row r="15" spans="2:9" ht="15.75" thickBot="1" x14ac:dyDescent="0.3">
      <c r="B15" s="189" t="s">
        <v>152</v>
      </c>
      <c r="C15" s="190">
        <v>90</v>
      </c>
      <c r="D15" s="190">
        <v>1</v>
      </c>
      <c r="E15" s="190">
        <v>174</v>
      </c>
      <c r="F15" s="190">
        <f t="shared" si="0"/>
        <v>175</v>
      </c>
      <c r="G15" s="191">
        <f t="shared" si="2"/>
        <v>1.1111111111111112</v>
      </c>
      <c r="H15" s="191">
        <f t="shared" si="1"/>
        <v>0.5714285714285714</v>
      </c>
      <c r="I15" s="187"/>
    </row>
    <row r="16" spans="2:9" ht="15.75" thickBot="1" x14ac:dyDescent="0.3">
      <c r="B16" s="232" t="s">
        <v>153</v>
      </c>
      <c r="C16" s="233">
        <v>99</v>
      </c>
      <c r="D16" s="233">
        <v>3</v>
      </c>
      <c r="E16" s="233">
        <v>181</v>
      </c>
      <c r="F16" s="233">
        <f t="shared" si="0"/>
        <v>184</v>
      </c>
      <c r="G16" s="234">
        <f t="shared" si="2"/>
        <v>3.0303030303030303</v>
      </c>
      <c r="H16" s="234">
        <f t="shared" si="1"/>
        <v>1.6304347826086956</v>
      </c>
      <c r="I16" s="187"/>
    </row>
    <row r="17" spans="2:9" ht="15.75" thickBot="1" x14ac:dyDescent="0.3">
      <c r="B17" s="192" t="s">
        <v>0</v>
      </c>
      <c r="C17" s="193">
        <v>1054</v>
      </c>
      <c r="D17" s="193">
        <v>37</v>
      </c>
      <c r="E17" s="193">
        <v>1780</v>
      </c>
      <c r="F17" s="193">
        <f t="shared" si="0"/>
        <v>1817</v>
      </c>
      <c r="G17" s="194">
        <f t="shared" si="2"/>
        <v>3.510436432637571</v>
      </c>
      <c r="H17" s="194">
        <f t="shared" si="1"/>
        <v>2.0363236103467255</v>
      </c>
      <c r="I17" s="187"/>
    </row>
    <row r="18" spans="2:9" x14ac:dyDescent="0.25">
      <c r="B18" s="318" t="s">
        <v>276</v>
      </c>
      <c r="C18" s="318"/>
      <c r="D18" s="318"/>
      <c r="E18" s="318"/>
      <c r="F18" s="318"/>
      <c r="G18" s="318"/>
      <c r="H18" s="318"/>
    </row>
    <row r="19" spans="2:9" x14ac:dyDescent="0.25">
      <c r="B19" s="278" t="s">
        <v>277</v>
      </c>
      <c r="C19" s="13"/>
      <c r="D19" s="13"/>
      <c r="E19" s="13"/>
      <c r="F19" s="13"/>
      <c r="G19" s="13"/>
      <c r="H19" s="13"/>
    </row>
    <row r="21" spans="2:9" ht="15.75" x14ac:dyDescent="0.25">
      <c r="B21" s="14"/>
      <c r="C21" s="14"/>
      <c r="D21" s="14"/>
      <c r="E21" s="14"/>
      <c r="F21" s="14"/>
      <c r="G21" s="14"/>
      <c r="H21" s="14"/>
      <c r="I21" s="288"/>
    </row>
  </sheetData>
  <mergeCells count="8">
    <mergeCell ref="B2:H2"/>
    <mergeCell ref="B18:H18"/>
    <mergeCell ref="G3:G4"/>
    <mergeCell ref="H3:H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workbookViewId="0">
      <selection sqref="A1:A1048576"/>
    </sheetView>
  </sheetViews>
  <sheetFormatPr defaultRowHeight="13.5" x14ac:dyDescent="0.25"/>
  <cols>
    <col min="1" max="1" width="9.140625" style="78"/>
    <col min="2" max="2" width="11.42578125" style="78" customWidth="1"/>
    <col min="3" max="7" width="18.140625" style="78" customWidth="1"/>
    <col min="8" max="16384" width="9.140625" style="78"/>
  </cols>
  <sheetData>
    <row r="2" spans="2:11" s="289" customFormat="1" x14ac:dyDescent="0.25">
      <c r="B2" s="340" t="s">
        <v>297</v>
      </c>
      <c r="C2" s="340"/>
      <c r="D2" s="340"/>
      <c r="E2" s="340"/>
      <c r="F2" s="340"/>
      <c r="G2" s="340"/>
    </row>
    <row r="3" spans="2:11" ht="24" customHeight="1" x14ac:dyDescent="0.25">
      <c r="B3" s="241" t="s">
        <v>85</v>
      </c>
      <c r="C3" s="242" t="s">
        <v>19</v>
      </c>
      <c r="D3" s="242" t="s">
        <v>45</v>
      </c>
      <c r="E3" s="242" t="s">
        <v>46</v>
      </c>
      <c r="F3" s="242" t="s">
        <v>97</v>
      </c>
      <c r="G3" s="242" t="s">
        <v>98</v>
      </c>
      <c r="K3"/>
    </row>
    <row r="4" spans="2:11" ht="14.25" customHeight="1" x14ac:dyDescent="0.25">
      <c r="B4" s="243" t="s">
        <v>67</v>
      </c>
      <c r="C4" s="244">
        <v>16</v>
      </c>
      <c r="D4" s="244">
        <v>2</v>
      </c>
      <c r="E4" s="244">
        <v>35</v>
      </c>
      <c r="F4" s="245">
        <v>12.5</v>
      </c>
      <c r="G4" s="245">
        <v>218.75</v>
      </c>
    </row>
    <row r="5" spans="2:11" s="250" customFormat="1" ht="15" customHeight="1" x14ac:dyDescent="0.25">
      <c r="B5" s="246" t="s">
        <v>75</v>
      </c>
      <c r="C5" s="247">
        <v>18</v>
      </c>
      <c r="D5" s="248">
        <v>0</v>
      </c>
      <c r="E5" s="248">
        <v>37</v>
      </c>
      <c r="F5" s="249">
        <v>0</v>
      </c>
      <c r="G5" s="249">
        <v>205.55555555555554</v>
      </c>
    </row>
    <row r="6" spans="2:11" s="250" customFormat="1" x14ac:dyDescent="0.25">
      <c r="B6" s="246" t="s">
        <v>78</v>
      </c>
      <c r="C6" s="251">
        <v>11</v>
      </c>
      <c r="D6" s="248">
        <v>0</v>
      </c>
      <c r="E6" s="248">
        <v>22</v>
      </c>
      <c r="F6" s="249">
        <v>0</v>
      </c>
      <c r="G6" s="252">
        <v>200</v>
      </c>
      <c r="K6" s="287"/>
    </row>
    <row r="7" spans="2:11" ht="15.75" customHeight="1" x14ac:dyDescent="0.25">
      <c r="B7" s="253" t="s">
        <v>79</v>
      </c>
      <c r="C7" s="254">
        <v>4</v>
      </c>
      <c r="D7" s="254">
        <v>0</v>
      </c>
      <c r="E7" s="254">
        <v>5</v>
      </c>
      <c r="F7" s="252">
        <v>0</v>
      </c>
      <c r="G7" s="252">
        <v>125</v>
      </c>
    </row>
    <row r="8" spans="2:11" x14ac:dyDescent="0.25">
      <c r="B8" s="255" t="s">
        <v>80</v>
      </c>
      <c r="C8" s="256">
        <v>20</v>
      </c>
      <c r="D8" s="256">
        <v>3</v>
      </c>
      <c r="E8" s="256">
        <v>33</v>
      </c>
      <c r="F8" s="257">
        <v>15</v>
      </c>
      <c r="G8" s="257">
        <v>165</v>
      </c>
    </row>
    <row r="9" spans="2:11" s="85" customFormat="1" x14ac:dyDescent="0.25">
      <c r="B9" s="255" t="s">
        <v>81</v>
      </c>
      <c r="C9" s="256">
        <v>6</v>
      </c>
      <c r="D9" s="256">
        <v>0</v>
      </c>
      <c r="E9" s="256">
        <v>10</v>
      </c>
      <c r="F9" s="257">
        <v>0</v>
      </c>
      <c r="G9" s="257">
        <v>166.66666666666669</v>
      </c>
    </row>
    <row r="10" spans="2:11" x14ac:dyDescent="0.25">
      <c r="B10" s="255" t="s">
        <v>82</v>
      </c>
      <c r="C10" s="256">
        <v>25</v>
      </c>
      <c r="D10" s="256">
        <v>2</v>
      </c>
      <c r="E10" s="256">
        <v>45</v>
      </c>
      <c r="F10" s="257">
        <v>8</v>
      </c>
      <c r="G10" s="257">
        <v>180</v>
      </c>
    </row>
    <row r="11" spans="2:11" x14ac:dyDescent="0.25">
      <c r="B11" s="255" t="s">
        <v>83</v>
      </c>
      <c r="C11" s="256">
        <v>30</v>
      </c>
      <c r="D11" s="256">
        <v>3</v>
      </c>
      <c r="E11" s="256">
        <v>53</v>
      </c>
      <c r="F11" s="257">
        <v>10</v>
      </c>
      <c r="G11" s="257">
        <v>176.66666666666666</v>
      </c>
    </row>
    <row r="12" spans="2:11" x14ac:dyDescent="0.25">
      <c r="B12" s="255" t="s">
        <v>84</v>
      </c>
      <c r="C12" s="256">
        <v>70</v>
      </c>
      <c r="D12" s="256">
        <v>4</v>
      </c>
      <c r="E12" s="256">
        <v>97</v>
      </c>
      <c r="F12" s="257">
        <v>5.7142857142857144</v>
      </c>
      <c r="G12" s="257">
        <v>138.57142857142856</v>
      </c>
    </row>
    <row r="13" spans="2:11" x14ac:dyDescent="0.25">
      <c r="B13" s="255" t="s">
        <v>10</v>
      </c>
      <c r="C13" s="256">
        <v>59</v>
      </c>
      <c r="D13" s="256">
        <v>0</v>
      </c>
      <c r="E13" s="256">
        <v>80</v>
      </c>
      <c r="F13" s="257">
        <v>0</v>
      </c>
      <c r="G13" s="257">
        <v>135.59322033898303</v>
      </c>
    </row>
    <row r="14" spans="2:11" x14ac:dyDescent="0.25">
      <c r="B14" s="255" t="s">
        <v>2</v>
      </c>
      <c r="C14" s="256">
        <v>59</v>
      </c>
      <c r="D14" s="256">
        <v>1</v>
      </c>
      <c r="E14" s="256">
        <v>94</v>
      </c>
      <c r="F14" s="257">
        <v>1.6949152542372881</v>
      </c>
      <c r="G14" s="257">
        <v>159.32203389830508</v>
      </c>
    </row>
    <row r="15" spans="2:11" x14ac:dyDescent="0.25">
      <c r="B15" s="255" t="s">
        <v>12</v>
      </c>
      <c r="C15" s="256">
        <v>65</v>
      </c>
      <c r="D15" s="256">
        <v>2</v>
      </c>
      <c r="E15" s="256">
        <v>111</v>
      </c>
      <c r="F15" s="257">
        <v>3.0769230769230771</v>
      </c>
      <c r="G15" s="257">
        <v>170.76923076923077</v>
      </c>
    </row>
    <row r="16" spans="2:11" x14ac:dyDescent="0.25">
      <c r="B16" s="255" t="s">
        <v>68</v>
      </c>
      <c r="C16" s="256">
        <v>77</v>
      </c>
      <c r="D16" s="256">
        <v>1</v>
      </c>
      <c r="E16" s="256">
        <v>123</v>
      </c>
      <c r="F16" s="257">
        <v>1.2987012987012987</v>
      </c>
      <c r="G16" s="257">
        <v>159.74025974025975</v>
      </c>
    </row>
    <row r="17" spans="2:7" x14ac:dyDescent="0.25">
      <c r="B17" s="255" t="s">
        <v>69</v>
      </c>
      <c r="C17" s="256">
        <v>79</v>
      </c>
      <c r="D17" s="256">
        <v>0</v>
      </c>
      <c r="E17" s="256">
        <v>132</v>
      </c>
      <c r="F17" s="257">
        <v>0</v>
      </c>
      <c r="G17" s="257">
        <v>167.08860759493672</v>
      </c>
    </row>
    <row r="18" spans="2:7" x14ac:dyDescent="0.25">
      <c r="B18" s="255" t="s">
        <v>70</v>
      </c>
      <c r="C18" s="256">
        <v>61</v>
      </c>
      <c r="D18" s="256">
        <v>5</v>
      </c>
      <c r="E18" s="256">
        <v>100</v>
      </c>
      <c r="F18" s="257">
        <v>8.1967213114754092</v>
      </c>
      <c r="G18" s="257">
        <v>163.9344262295082</v>
      </c>
    </row>
    <row r="19" spans="2:7" x14ac:dyDescent="0.25">
      <c r="B19" s="255" t="s">
        <v>71</v>
      </c>
      <c r="C19" s="256">
        <v>43</v>
      </c>
      <c r="D19" s="256">
        <v>1</v>
      </c>
      <c r="E19" s="256">
        <v>81</v>
      </c>
      <c r="F19" s="257">
        <v>2.3255813953488373</v>
      </c>
      <c r="G19" s="257">
        <v>188.37209302325581</v>
      </c>
    </row>
    <row r="20" spans="2:7" x14ac:dyDescent="0.25">
      <c r="B20" s="255" t="s">
        <v>72</v>
      </c>
      <c r="C20" s="256">
        <v>57</v>
      </c>
      <c r="D20" s="256">
        <v>0</v>
      </c>
      <c r="E20" s="256">
        <v>97</v>
      </c>
      <c r="F20" s="257">
        <v>0</v>
      </c>
      <c r="G20" s="257">
        <v>170.17543859649123</v>
      </c>
    </row>
    <row r="21" spans="2:7" x14ac:dyDescent="0.25">
      <c r="B21" s="255" t="s">
        <v>73</v>
      </c>
      <c r="C21" s="256">
        <v>80</v>
      </c>
      <c r="D21" s="256">
        <v>6</v>
      </c>
      <c r="E21" s="256">
        <v>143</v>
      </c>
      <c r="F21" s="257">
        <v>7.5</v>
      </c>
      <c r="G21" s="257">
        <v>178.75</v>
      </c>
    </row>
    <row r="22" spans="2:7" x14ac:dyDescent="0.25">
      <c r="B22" s="255" t="s">
        <v>74</v>
      </c>
      <c r="C22" s="256">
        <v>79</v>
      </c>
      <c r="D22" s="256">
        <v>3</v>
      </c>
      <c r="E22" s="256">
        <v>130</v>
      </c>
      <c r="F22" s="257">
        <v>3.79746835443038</v>
      </c>
      <c r="G22" s="257">
        <v>164.55696202531647</v>
      </c>
    </row>
    <row r="23" spans="2:7" x14ac:dyDescent="0.25">
      <c r="B23" s="255" t="s">
        <v>76</v>
      </c>
      <c r="C23" s="256">
        <v>72</v>
      </c>
      <c r="D23" s="256">
        <v>0</v>
      </c>
      <c r="E23" s="256">
        <v>120</v>
      </c>
      <c r="F23" s="257">
        <v>0</v>
      </c>
      <c r="G23" s="257">
        <v>166.66666666666669</v>
      </c>
    </row>
    <row r="24" spans="2:7" x14ac:dyDescent="0.25">
      <c r="B24" s="255" t="s">
        <v>77</v>
      </c>
      <c r="C24" s="256">
        <v>47</v>
      </c>
      <c r="D24" s="256">
        <v>0</v>
      </c>
      <c r="E24" s="256">
        <v>80</v>
      </c>
      <c r="F24" s="257">
        <v>0</v>
      </c>
      <c r="G24" s="257">
        <v>170.21276595744681</v>
      </c>
    </row>
    <row r="25" spans="2:7" x14ac:dyDescent="0.25">
      <c r="B25" s="255" t="s">
        <v>47</v>
      </c>
      <c r="C25" s="256">
        <v>38</v>
      </c>
      <c r="D25" s="256">
        <v>1</v>
      </c>
      <c r="E25" s="256">
        <v>83</v>
      </c>
      <c r="F25" s="257">
        <v>2.6315789473684208</v>
      </c>
      <c r="G25" s="257">
        <v>218.42105263157893</v>
      </c>
    </row>
    <row r="26" spans="2:7" x14ac:dyDescent="0.25">
      <c r="B26" s="255" t="s">
        <v>48</v>
      </c>
      <c r="C26" s="256">
        <v>15</v>
      </c>
      <c r="D26" s="256">
        <v>0</v>
      </c>
      <c r="E26" s="256">
        <v>22</v>
      </c>
      <c r="F26" s="257">
        <v>0</v>
      </c>
      <c r="G26" s="257">
        <v>146.66666666666666</v>
      </c>
    </row>
    <row r="27" spans="2:7" x14ac:dyDescent="0.25">
      <c r="B27" s="255" t="s">
        <v>49</v>
      </c>
      <c r="C27" s="256">
        <v>23</v>
      </c>
      <c r="D27" s="256">
        <v>3</v>
      </c>
      <c r="E27" s="256">
        <v>47</v>
      </c>
      <c r="F27" s="257">
        <v>13.043478260869565</v>
      </c>
      <c r="G27" s="257">
        <v>204.34782608695653</v>
      </c>
    </row>
    <row r="28" spans="2:7" x14ac:dyDescent="0.25">
      <c r="B28" s="258" t="s">
        <v>15</v>
      </c>
      <c r="C28" s="259">
        <f>SUM(C4:C27)</f>
        <v>1054</v>
      </c>
      <c r="D28" s="259">
        <f>SUM(D4:D27)</f>
        <v>37</v>
      </c>
      <c r="E28" s="259">
        <f>SUM(E4:E27)</f>
        <v>1780</v>
      </c>
      <c r="F28" s="260">
        <f>+D28/C28*100</f>
        <v>3.510436432637571</v>
      </c>
      <c r="G28" s="260">
        <f>+E28/C28*100</f>
        <v>168.88045540796963</v>
      </c>
    </row>
    <row r="29" spans="2:7" x14ac:dyDescent="0.25">
      <c r="B29" s="339" t="s">
        <v>276</v>
      </c>
      <c r="C29" s="339"/>
      <c r="D29" s="339"/>
      <c r="E29" s="339"/>
      <c r="F29" s="339"/>
      <c r="G29" s="339"/>
    </row>
    <row r="30" spans="2:7" x14ac:dyDescent="0.25">
      <c r="B30" s="318" t="s">
        <v>293</v>
      </c>
      <c r="C30" s="318"/>
      <c r="D30" s="318"/>
      <c r="E30" s="318"/>
      <c r="F30" s="318"/>
      <c r="G30" s="318"/>
    </row>
  </sheetData>
  <mergeCells count="3">
    <mergeCell ref="B29:G29"/>
    <mergeCell ref="B30:G30"/>
    <mergeCell ref="B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E1" workbookViewId="0">
      <selection activeCell="F30" sqref="F30"/>
    </sheetView>
  </sheetViews>
  <sheetFormatPr defaultRowHeight="12.75" x14ac:dyDescent="0.2"/>
  <cols>
    <col min="1" max="4" width="0" style="17" hidden="1" customWidth="1"/>
    <col min="5" max="5" width="14.28515625" style="17" customWidth="1"/>
    <col min="6" max="8" width="10.140625" style="17" customWidth="1"/>
    <col min="9" max="9" width="14.5703125" style="17" customWidth="1"/>
    <col min="10" max="10" width="17.7109375" style="17" customWidth="1"/>
    <col min="11" max="16384" width="9.140625" style="17"/>
  </cols>
  <sheetData>
    <row r="1" spans="1:10" ht="25.5" customHeight="1" x14ac:dyDescent="0.2">
      <c r="E1" s="343" t="s">
        <v>298</v>
      </c>
      <c r="F1" s="343"/>
      <c r="G1" s="343"/>
      <c r="H1" s="343"/>
      <c r="I1" s="343"/>
      <c r="J1" s="343"/>
    </row>
    <row r="2" spans="1:10" ht="33.75" customHeight="1" x14ac:dyDescent="0.2">
      <c r="A2" s="18" t="s">
        <v>42</v>
      </c>
      <c r="B2" s="341" t="s">
        <v>96</v>
      </c>
      <c r="C2" s="61" t="s">
        <v>43</v>
      </c>
      <c r="D2" s="62" t="s">
        <v>44</v>
      </c>
      <c r="E2" s="63" t="s">
        <v>53</v>
      </c>
      <c r="F2" s="64" t="s">
        <v>19</v>
      </c>
      <c r="G2" s="64" t="s">
        <v>45</v>
      </c>
      <c r="H2" s="64" t="s">
        <v>46</v>
      </c>
      <c r="I2" s="64" t="s">
        <v>97</v>
      </c>
      <c r="J2" s="64" t="s">
        <v>98</v>
      </c>
    </row>
    <row r="3" spans="1:10" ht="13.5" x14ac:dyDescent="0.25">
      <c r="A3" s="65">
        <v>1</v>
      </c>
      <c r="B3" s="342"/>
      <c r="C3" s="66">
        <v>2</v>
      </c>
      <c r="D3" s="67">
        <v>253</v>
      </c>
      <c r="E3" s="68" t="s">
        <v>99</v>
      </c>
      <c r="F3" s="69">
        <v>152</v>
      </c>
      <c r="G3" s="69">
        <v>2</v>
      </c>
      <c r="H3" s="69">
        <v>253</v>
      </c>
      <c r="I3" s="70">
        <f>+G3/F3*100</f>
        <v>1.3157894736842104</v>
      </c>
      <c r="J3" s="70">
        <f>+H3/F3*100</f>
        <v>166.44736842105263</v>
      </c>
    </row>
    <row r="4" spans="1:10" ht="15.75" customHeight="1" x14ac:dyDescent="0.25">
      <c r="A4" s="65">
        <v>2</v>
      </c>
      <c r="B4" s="65">
        <v>157</v>
      </c>
      <c r="C4" s="65">
        <v>5</v>
      </c>
      <c r="D4" s="71">
        <v>267</v>
      </c>
      <c r="E4" s="68" t="s">
        <v>60</v>
      </c>
      <c r="F4" s="72">
        <v>157</v>
      </c>
      <c r="G4" s="72">
        <v>5</v>
      </c>
      <c r="H4" s="72">
        <v>267</v>
      </c>
      <c r="I4" s="73">
        <f>+G4/F4*100</f>
        <v>3.1847133757961785</v>
      </c>
      <c r="J4" s="73">
        <f>+H4/F4*100</f>
        <v>170.06369426751593</v>
      </c>
    </row>
    <row r="5" spans="1:10" ht="13.5" x14ac:dyDescent="0.25">
      <c r="A5" s="65">
        <v>3</v>
      </c>
      <c r="B5" s="65">
        <v>156</v>
      </c>
      <c r="C5" s="65">
        <v>6</v>
      </c>
      <c r="D5" s="71">
        <v>253</v>
      </c>
      <c r="E5" s="68" t="s">
        <v>61</v>
      </c>
      <c r="F5" s="72">
        <v>156</v>
      </c>
      <c r="G5" s="72">
        <v>6</v>
      </c>
      <c r="H5" s="72">
        <v>253</v>
      </c>
      <c r="I5" s="73">
        <f>+G5/F5*100</f>
        <v>3.8461538461538463</v>
      </c>
      <c r="J5" s="73">
        <f>+H5/F5*100</f>
        <v>162.17948717948718</v>
      </c>
    </row>
    <row r="6" spans="1:10" ht="13.5" x14ac:dyDescent="0.25">
      <c r="A6" s="65">
        <v>4</v>
      </c>
      <c r="B6" s="65">
        <v>142</v>
      </c>
      <c r="C6" s="65">
        <f>SUM(C4:C5)</f>
        <v>11</v>
      </c>
      <c r="D6" s="71">
        <f>SUM(D4:D5)</f>
        <v>520</v>
      </c>
      <c r="E6" s="68" t="s">
        <v>62</v>
      </c>
      <c r="F6" s="72">
        <v>142</v>
      </c>
      <c r="G6" s="72">
        <v>10</v>
      </c>
      <c r="H6" s="72">
        <v>225</v>
      </c>
      <c r="I6" s="73">
        <f>SUM(I4:I5)</f>
        <v>7.0308672219500252</v>
      </c>
      <c r="J6" s="73">
        <f>SUM(J4:J5)</f>
        <v>332.24318144700311</v>
      </c>
    </row>
    <row r="7" spans="1:10" ht="13.5" x14ac:dyDescent="0.25">
      <c r="A7" s="65">
        <v>5</v>
      </c>
      <c r="B7" s="65">
        <v>164</v>
      </c>
      <c r="C7" s="65">
        <v>3</v>
      </c>
      <c r="D7" s="71">
        <v>293</v>
      </c>
      <c r="E7" s="68" t="s">
        <v>63</v>
      </c>
      <c r="F7" s="72">
        <v>164</v>
      </c>
      <c r="G7" s="72">
        <v>3</v>
      </c>
      <c r="H7" s="72">
        <v>293</v>
      </c>
      <c r="I7" s="73">
        <f>+G7/F7*100</f>
        <v>1.8292682926829267</v>
      </c>
      <c r="J7" s="73">
        <f>+H7/F7*100</f>
        <v>178.65853658536585</v>
      </c>
    </row>
    <row r="8" spans="1:10" ht="13.5" x14ac:dyDescent="0.25">
      <c r="A8" s="65">
        <v>6</v>
      </c>
      <c r="B8" s="65">
        <v>173</v>
      </c>
      <c r="C8" s="65">
        <v>2</v>
      </c>
      <c r="D8" s="71">
        <v>283</v>
      </c>
      <c r="E8" s="68" t="s">
        <v>51</v>
      </c>
      <c r="F8" s="72">
        <v>173</v>
      </c>
      <c r="G8" s="72">
        <v>2</v>
      </c>
      <c r="H8" s="72">
        <v>283</v>
      </c>
      <c r="I8" s="73">
        <f>+G8/F8*100</f>
        <v>1.1560693641618496</v>
      </c>
      <c r="J8" s="73">
        <f>+H8/F8*100</f>
        <v>163.58381502890174</v>
      </c>
    </row>
    <row r="9" spans="1:10" ht="13.5" x14ac:dyDescent="0.25">
      <c r="A9" s="65">
        <v>7</v>
      </c>
      <c r="B9" s="65">
        <v>110</v>
      </c>
      <c r="C9" s="65">
        <v>9</v>
      </c>
      <c r="D9" s="71">
        <v>206</v>
      </c>
      <c r="E9" s="74" t="s">
        <v>50</v>
      </c>
      <c r="F9" s="72">
        <v>110</v>
      </c>
      <c r="G9" s="72">
        <v>9</v>
      </c>
      <c r="H9" s="72">
        <v>206</v>
      </c>
      <c r="I9" s="73">
        <f>+G9/F9*100</f>
        <v>8.1818181818181817</v>
      </c>
      <c r="J9" s="73">
        <f>+H9/F9*100</f>
        <v>187.27272727272728</v>
      </c>
    </row>
    <row r="10" spans="1:10" ht="13.5" x14ac:dyDescent="0.25">
      <c r="B10" s="21"/>
      <c r="C10" s="21"/>
      <c r="D10" s="21"/>
      <c r="E10" s="75" t="s">
        <v>15</v>
      </c>
      <c r="F10" s="76">
        <f>SUM(F3:F9)</f>
        <v>1054</v>
      </c>
      <c r="G10" s="76">
        <f>SUM(G3:G9)</f>
        <v>37</v>
      </c>
      <c r="H10" s="76">
        <f>SUM(H3:H9)</f>
        <v>1780</v>
      </c>
      <c r="I10" s="77">
        <f>+G10/F10*100</f>
        <v>3.510436432637571</v>
      </c>
      <c r="J10" s="77">
        <f>+H10/F10*100</f>
        <v>168.88045540796963</v>
      </c>
    </row>
    <row r="11" spans="1:10" x14ac:dyDescent="0.2">
      <c r="A11" s="19" t="s">
        <v>55</v>
      </c>
      <c r="B11" s="22"/>
      <c r="C11" s="22">
        <v>156</v>
      </c>
      <c r="D11" s="20"/>
      <c r="E11" s="339" t="s">
        <v>276</v>
      </c>
      <c r="F11" s="339"/>
      <c r="G11" s="339"/>
      <c r="H11" s="339"/>
      <c r="I11" s="339"/>
      <c r="J11" s="339"/>
    </row>
    <row r="12" spans="1:10" x14ac:dyDescent="0.2">
      <c r="A12" s="19" t="s">
        <v>56</v>
      </c>
      <c r="B12" s="22"/>
      <c r="C12" s="22">
        <v>142</v>
      </c>
      <c r="D12" s="20"/>
      <c r="E12" s="318" t="s">
        <v>293</v>
      </c>
      <c r="F12" s="318"/>
      <c r="G12" s="318"/>
      <c r="H12" s="318"/>
      <c r="I12" s="318"/>
      <c r="J12" s="318"/>
    </row>
    <row r="13" spans="1:10" x14ac:dyDescent="0.2">
      <c r="A13" s="19" t="s">
        <v>57</v>
      </c>
      <c r="B13" s="19"/>
      <c r="C13" s="19">
        <v>164</v>
      </c>
    </row>
    <row r="14" spans="1:10" x14ac:dyDescent="0.2">
      <c r="A14" s="19" t="s">
        <v>58</v>
      </c>
      <c r="B14" s="19"/>
      <c r="C14" s="19">
        <v>173</v>
      </c>
    </row>
    <row r="15" spans="1:10" x14ac:dyDescent="0.2">
      <c r="A15" s="19" t="s">
        <v>54</v>
      </c>
      <c r="B15" s="19"/>
      <c r="C15" s="19">
        <v>110</v>
      </c>
    </row>
    <row r="16" spans="1:10" x14ac:dyDescent="0.2">
      <c r="A16" s="19" t="s">
        <v>28</v>
      </c>
      <c r="B16" s="19"/>
      <c r="C16" s="19" t="s">
        <v>59</v>
      </c>
    </row>
  </sheetData>
  <mergeCells count="4">
    <mergeCell ref="B2:B3"/>
    <mergeCell ref="E1:J1"/>
    <mergeCell ref="E11:J1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36</vt:i4>
      </vt:variant>
    </vt:vector>
  </HeadingPairs>
  <TitlesOfParts>
    <vt:vector size="36" baseType="lpstr">
      <vt:lpstr>Pr. 1</vt:lpstr>
      <vt:lpstr>Pr. 2</vt:lpstr>
      <vt:lpstr>Pr. 3</vt:lpstr>
      <vt:lpstr>Pr. 4</vt:lpstr>
      <vt:lpstr>Pr. 5</vt:lpstr>
      <vt:lpstr>Pr. 6</vt:lpstr>
      <vt:lpstr>Pr. 7</vt:lpstr>
      <vt:lpstr>Pr. 8</vt:lpstr>
      <vt:lpstr>Pr. 9</vt:lpstr>
      <vt:lpstr>Pr. 10</vt:lpstr>
      <vt:lpstr>Pr.11</vt:lpstr>
      <vt:lpstr>Pr. 12</vt:lpstr>
      <vt:lpstr>Pr. 13</vt:lpstr>
      <vt:lpstr>Pr. 14</vt:lpstr>
      <vt:lpstr>Pr. 15</vt:lpstr>
      <vt:lpstr>Pr. 16</vt:lpstr>
      <vt:lpstr>Pr. 17</vt:lpstr>
      <vt:lpstr>Pr. 18</vt:lpstr>
      <vt:lpstr>Pr. 19</vt:lpstr>
      <vt:lpstr>Pr. 20</vt:lpstr>
      <vt:lpstr>Pr. 21</vt:lpstr>
      <vt:lpstr>Fig. 1</vt:lpstr>
      <vt:lpstr>Fig. 2</vt:lpstr>
      <vt:lpstr>Fig. 3</vt:lpstr>
      <vt:lpstr>Fig. 4</vt:lpstr>
      <vt:lpstr>Fig. 5</vt:lpstr>
      <vt:lpstr>Fig. 6</vt:lpstr>
      <vt:lpstr>Fig. 7</vt:lpstr>
      <vt:lpstr>Fig. 8</vt:lpstr>
      <vt:lpstr>Fig. 9</vt:lpstr>
      <vt:lpstr>Fig. 10</vt:lpstr>
      <vt:lpstr>Fig. 11</vt:lpstr>
      <vt:lpstr>Fig. 12</vt:lpstr>
      <vt:lpstr>Fig. 13</vt:lpstr>
      <vt:lpstr>Fig. 14</vt:lpstr>
      <vt:lpstr>Fig. 15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cariello</dc:creator>
  <cp:lastModifiedBy>Annamaria AT. Tononi</cp:lastModifiedBy>
  <dcterms:created xsi:type="dcterms:W3CDTF">2012-11-14T09:38:35Z</dcterms:created>
  <dcterms:modified xsi:type="dcterms:W3CDTF">2012-12-14T10:04:09Z</dcterms:modified>
</cp:coreProperties>
</file>